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20" windowHeight="10720" tabRatio="684"/>
  </bookViews>
  <sheets>
    <sheet name="Summary by Site" sheetId="3" r:id="rId1"/>
    <sheet name="Summary by Category" sheetId="8" r:id="rId2"/>
    <sheet name="BC Possible Bond Projects" sheetId="5" r:id="rId3"/>
    <sheet name="DO Possible Bond Projects" sheetId="7" r:id="rId4"/>
    <sheet name="CC Possible Bond Projects" sheetId="4" r:id="rId5"/>
    <sheet name="PC Possible Bond Projects" sheetId="6" r:id="rId6"/>
  </sheets>
  <definedNames>
    <definedName name="Demographics_Served">'BC Possible Bond Projects'!#REF!</definedName>
    <definedName name="Local_Economic_Impact">'BC Possible Bond Projects'!#REF!</definedName>
    <definedName name="Mission___Goals">'BC Possible Bond Projects'!#REF!</definedName>
    <definedName name="_xlnm.Print_Area" localSheetId="2">'BC Possible Bond Projects'!$A$2:$F$135</definedName>
    <definedName name="_xlnm.Print_Area" localSheetId="4">'CC Possible Bond Projects'!$A$2:$D$41</definedName>
    <definedName name="_xlnm.Print_Area" localSheetId="3">'DO Possible Bond Projects'!$A$1:$D$22</definedName>
    <definedName name="_xlnm.Print_Area" localSheetId="5">'PC Possible Bond Projects'!$A$2:$D$85</definedName>
    <definedName name="_xlnm.Print_Titles" localSheetId="2">'BC Possible Bond Projects'!$1:$1</definedName>
    <definedName name="_xlnm.Print_Titles" localSheetId="4">'CC Possible Bond Projects'!$1:$1</definedName>
    <definedName name="_xlnm.Print_Titles" localSheetId="5">'PC Possible Bond Projects'!$1:$1</definedName>
    <definedName name="Project_Success">'BC Possible Bond Projects'!#REF!</definedName>
    <definedName name="Student_Success">'BC Possible Bond Projects'!#REF!</definedName>
    <definedName name="Veteran_Impact">'BC Possible Bond Projects'!#REF!</definedName>
  </definedNames>
  <calcPr calcId="145621"/>
</workbook>
</file>

<file path=xl/calcChain.xml><?xml version="1.0" encoding="utf-8"?>
<calcChain xmlns="http://schemas.openxmlformats.org/spreadsheetml/2006/main">
  <c r="B11" i="8" l="1"/>
  <c r="C7" i="8"/>
  <c r="C6" i="8"/>
  <c r="C5" i="8"/>
  <c r="C4" i="8"/>
  <c r="C3" i="8"/>
  <c r="C2" i="8"/>
  <c r="B7" i="8"/>
  <c r="B6" i="8"/>
  <c r="B5" i="8"/>
  <c r="B4" i="8"/>
  <c r="B3" i="8"/>
  <c r="B2" i="8"/>
  <c r="B3" i="3" l="1"/>
  <c r="D125" i="5"/>
  <c r="D123" i="5"/>
  <c r="D118" i="5"/>
  <c r="D75" i="6" l="1"/>
  <c r="D84" i="6" l="1"/>
  <c r="D83" i="6"/>
  <c r="D82" i="6"/>
  <c r="D81" i="6"/>
  <c r="D80" i="6"/>
  <c r="D39" i="4"/>
  <c r="D40" i="4"/>
  <c r="D38" i="4"/>
  <c r="D37" i="4"/>
  <c r="D36" i="4"/>
  <c r="D18" i="7"/>
  <c r="D22" i="7" s="1"/>
  <c r="D85" i="6" l="1"/>
  <c r="D41" i="4"/>
  <c r="D32" i="4"/>
  <c r="D14" i="7" l="1"/>
  <c r="B4" i="3" s="1"/>
  <c r="D77" i="6" l="1"/>
  <c r="B6" i="3" s="1"/>
  <c r="B5" i="3" l="1"/>
  <c r="B7" i="3" l="1"/>
  <c r="C3" i="3" l="1"/>
  <c r="B11" i="3"/>
  <c r="C6" i="3"/>
  <c r="C4" i="3"/>
  <c r="C5" i="3"/>
  <c r="C7" i="3" l="1"/>
</calcChain>
</file>

<file path=xl/sharedStrings.xml><?xml version="1.0" encoding="utf-8"?>
<sst xmlns="http://schemas.openxmlformats.org/spreadsheetml/2006/main" count="645" uniqueCount="281">
  <si>
    <t>Project Type</t>
  </si>
  <si>
    <t>Bishop Well Remediation</t>
  </si>
  <si>
    <t>College Wide HVAC/Central Plant (IWV-Bishop)</t>
  </si>
  <si>
    <t>IWV Solar Upgrade - Inverteres &amp; Panels</t>
  </si>
  <si>
    <t>KRV Remodel</t>
  </si>
  <si>
    <t>M&amp;O/IT Building</t>
  </si>
  <si>
    <t>Bridge - Elevator</t>
  </si>
  <si>
    <t>Gymnasium Modernization</t>
  </si>
  <si>
    <t>Monument/Digital Signage - IWV</t>
  </si>
  <si>
    <t>New Fire Hydrant Booster Pump</t>
  </si>
  <si>
    <t>Maintenance Building Shop Insulation Repair and Canopies</t>
  </si>
  <si>
    <t>College Wide ADA Upgrades &amp; Path of Travel</t>
  </si>
  <si>
    <t>Exterior Paint College Wide</t>
  </si>
  <si>
    <t>Electrical &amp; Data Cat 6 Replacement</t>
  </si>
  <si>
    <t xml:space="preserve">Replace Roof on the CDC </t>
  </si>
  <si>
    <t>Upgrade Security Alarm &amp; fire Alarm System</t>
  </si>
  <si>
    <t>Backup Generator for MDF Main Building IWV</t>
  </si>
  <si>
    <t>Bishop Carpet</t>
  </si>
  <si>
    <t>Field House</t>
  </si>
  <si>
    <t>East Wing First Floor Classrooms</t>
  </si>
  <si>
    <t>Maintenance Storage Bishop</t>
  </si>
  <si>
    <t>Scope of Work (New Construction, Renovation, Modernization, Deferred Maintenance and Repair)</t>
  </si>
  <si>
    <t xml:space="preserve">Construct ABC Building &amp; Campus Student Center Modernization </t>
  </si>
  <si>
    <t>New Construction</t>
  </si>
  <si>
    <t>Capital</t>
  </si>
  <si>
    <t xml:space="preserve">Construct New Agriculture Center </t>
  </si>
  <si>
    <t xml:space="preserve">Fine Arts Building Modernization for Efficiency </t>
  </si>
  <si>
    <t>Modernization</t>
  </si>
  <si>
    <t>Language Arts Building Modernization for Efficiency</t>
  </si>
  <si>
    <t>Science &amp; Engineering Building Replacement</t>
  </si>
  <si>
    <t xml:space="preserve">Student Services Building Modernization </t>
  </si>
  <si>
    <t xml:space="preserve">Modernize Student Welcome Center </t>
  </si>
  <si>
    <t xml:space="preserve">Construct Women's Field House for Athletics </t>
  </si>
  <si>
    <t xml:space="preserve">Modernize Gymnasium </t>
  </si>
  <si>
    <t>Memorial Stadium Modernization</t>
  </si>
  <si>
    <t xml:space="preserve">Humanities Building Modernization </t>
  </si>
  <si>
    <t xml:space="preserve">Family &amp; Consumer Education Building Modernization </t>
  </si>
  <si>
    <t xml:space="preserve">Construct Arvin/Lamont/Greenfield Facility </t>
  </si>
  <si>
    <t>Relocate Disabled Student Services</t>
  </si>
  <si>
    <t>Construct Mt. Vernon Building Construction Swing Space</t>
  </si>
  <si>
    <t>Academic Facilities</t>
  </si>
  <si>
    <t>D-Capital</t>
  </si>
  <si>
    <t>Construct Multi-Purpose Building</t>
  </si>
  <si>
    <t>Construct Student Campus Center</t>
  </si>
  <si>
    <t>Disabled Student Program &amp; Services Testing Sound Walls</t>
  </si>
  <si>
    <t>Campus Wide Carpet &amp; Hard Floor Replacement</t>
  </si>
  <si>
    <t>Deferred Maintenance &amp; Repair</t>
  </si>
  <si>
    <t xml:space="preserve">Baseball Field Turf Replacement </t>
  </si>
  <si>
    <t>Drought</t>
  </si>
  <si>
    <t>Campus Wide Xeriscaping </t>
  </si>
  <si>
    <t xml:space="preserve">Baseball/Softball LED Lighting Replacement </t>
  </si>
  <si>
    <t>Energy</t>
  </si>
  <si>
    <t xml:space="preserve">Campus Wide Energy Management System Replacement </t>
  </si>
  <si>
    <t xml:space="preserve">Campus Wide Interior LED Lighting Replacement </t>
  </si>
  <si>
    <t xml:space="preserve">Construct Solar Field in Southwest Parking Lot </t>
  </si>
  <si>
    <t xml:space="preserve">Replace Pool Boilers with Energy Efficient Boilers </t>
  </si>
  <si>
    <t xml:space="preserve">Southwest Parking Lot LED Lighting Replacement </t>
  </si>
  <si>
    <t>D-Energy</t>
  </si>
  <si>
    <t>W-Energy</t>
  </si>
  <si>
    <t xml:space="preserve">Campus Wide Sidewalk Repair </t>
  </si>
  <si>
    <t>Exterior</t>
  </si>
  <si>
    <t xml:space="preserve">Campus Wider Exterior Soffit Repair </t>
  </si>
  <si>
    <t xml:space="preserve">Campus Wide New Outdoor Seating </t>
  </si>
  <si>
    <t xml:space="preserve">Create "Student Habitat" Places </t>
  </si>
  <si>
    <t xml:space="preserve">Construct Library Cart Shade Structure </t>
  </si>
  <si>
    <t xml:space="preserve">Monument Signs at Southeast and Southwest Campus Entry </t>
  </si>
  <si>
    <t>D-Exterior</t>
  </si>
  <si>
    <t>W-Exterior</t>
  </si>
  <si>
    <t xml:space="preserve">Add Exterior Lighting for Path of Travel Safety </t>
  </si>
  <si>
    <t>Safety</t>
  </si>
  <si>
    <t xml:space="preserve">Upgrade Campus Restrooms to make ADA Compliant </t>
  </si>
  <si>
    <t xml:space="preserve">Campus Wide ADA Door Installation </t>
  </si>
  <si>
    <t xml:space="preserve">Campus Wide Asbestos Floor Removal &amp; Replacement </t>
  </si>
  <si>
    <t xml:space="preserve">Campus Wide Exterior Lead Paint Abatement </t>
  </si>
  <si>
    <t xml:space="preserve">Campus Wide Room Occupancy &amp; Exit Route Signage Update </t>
  </si>
  <si>
    <t xml:space="preserve">Upgrade Campus Wide Security Cameras </t>
  </si>
  <si>
    <t xml:space="preserve">Improve Campus Safety by Installing Barriers at Sidewalk Points of Entry </t>
  </si>
  <si>
    <t xml:space="preserve">Remove Campus Wide Exterior Stair Chair Lifts </t>
  </si>
  <si>
    <t xml:space="preserve">Replace Exterior Entry Doors </t>
  </si>
  <si>
    <t xml:space="preserve">Level Soccer Field Playing Surface </t>
  </si>
  <si>
    <t xml:space="preserve">Library Carpet Replacement </t>
  </si>
  <si>
    <t>Security Camera Install</t>
  </si>
  <si>
    <t>D-Safety</t>
  </si>
  <si>
    <t>Campus Wide ADA Compliance &amp; Upgrade</t>
  </si>
  <si>
    <t>Fire Alarm Panel Upgrade</t>
  </si>
  <si>
    <t>W-Safety</t>
  </si>
  <si>
    <t xml:space="preserve">Main Elevator Replacement </t>
  </si>
  <si>
    <t>Freight Elevator Replacement</t>
  </si>
  <si>
    <t xml:space="preserve">Administration Parking Lot Asphalt Replacement </t>
  </si>
  <si>
    <t>Parking</t>
  </si>
  <si>
    <t xml:space="preserve">Business Building Parking Lot Resurfacing </t>
  </si>
  <si>
    <t xml:space="preserve">Fine Arts Parking Lot Replacement </t>
  </si>
  <si>
    <t xml:space="preserve">Public Safety Parking Lot Asphalt Replacement </t>
  </si>
  <si>
    <t xml:space="preserve">Slurry Seal Campus Wide Parking Lots </t>
  </si>
  <si>
    <t xml:space="preserve">Southeast Parking Lot Resurfacing </t>
  </si>
  <si>
    <t xml:space="preserve">Southeast Stadium Roadway Repairs </t>
  </si>
  <si>
    <t xml:space="preserve">Southwest Parking Lot Resurfacing </t>
  </si>
  <si>
    <t>D-Parking</t>
  </si>
  <si>
    <t xml:space="preserve">Campus Re-roofing Projects </t>
  </si>
  <si>
    <t>Roofing</t>
  </si>
  <si>
    <t xml:space="preserve">FACE Building Re-roof </t>
  </si>
  <si>
    <t xml:space="preserve">Forum Building Re-roof </t>
  </si>
  <si>
    <t>Campus  Wide Roof Replacement</t>
  </si>
  <si>
    <t>D-Roofing</t>
  </si>
  <si>
    <t xml:space="preserve">Administration Building Air Intake Conversion </t>
  </si>
  <si>
    <t>Utility</t>
  </si>
  <si>
    <t xml:space="preserve">Auto Tech IT3, IT4 Unit Heaters Replacement </t>
  </si>
  <si>
    <t xml:space="preserve">Campus Wide AMU Condensation Pan Replacement </t>
  </si>
  <si>
    <t xml:space="preserve">Replace Campus Wide Drinking Fountains </t>
  </si>
  <si>
    <t xml:space="preserve">Stadium Emergency Generator Repairs </t>
  </si>
  <si>
    <t xml:space="preserve">Campus Wide IDF Room Air Conditioning </t>
  </si>
  <si>
    <t xml:space="preserve">Forums Air Handler Replacement </t>
  </si>
  <si>
    <t xml:space="preserve">Add Air Conditioning to Gymnasium Huddle </t>
  </si>
  <si>
    <t xml:space="preserve">Gymnasium Space Heating Boiler Replacement </t>
  </si>
  <si>
    <t xml:space="preserve">Interior Building Domestic Water Line Replacement </t>
  </si>
  <si>
    <t xml:space="preserve">Repair Library Emergency Generator </t>
  </si>
  <si>
    <t xml:space="preserve">Math Science Building Air Handler Replacement </t>
  </si>
  <si>
    <t xml:space="preserve">Campus Wide HVAC System Replacement </t>
  </si>
  <si>
    <t>D-Utility</t>
  </si>
  <si>
    <t xml:space="preserve">Replace AC Units on Science Engineering &amp; Family &amp; Consumer Education Buildings </t>
  </si>
  <si>
    <t xml:space="preserve">Science Engineering Air Handler Replacement </t>
  </si>
  <si>
    <t xml:space="preserve">Campus Audio/Visual Improvements  </t>
  </si>
  <si>
    <t>Technology</t>
  </si>
  <si>
    <t xml:space="preserve">Upgrades to Campus IT Power Management </t>
  </si>
  <si>
    <t xml:space="preserve">Campus Whiteboard Replacement </t>
  </si>
  <si>
    <t xml:space="preserve">Campus Wide Interior Clock Replacement </t>
  </si>
  <si>
    <t>Upgrade Campus Wireless Infrastructure</t>
  </si>
  <si>
    <t xml:space="preserve">General Computer and Peripheral Upgrades </t>
  </si>
  <si>
    <t xml:space="preserve">Purchase Non Instructional Equipment Identified Through Departmental Program Review Process </t>
  </si>
  <si>
    <t xml:space="preserve">Upgrade Nursing Technology and Purchase Additional Equipment </t>
  </si>
  <si>
    <t>Total Cost</t>
  </si>
  <si>
    <t xml:space="preserve"> Estimated Budget</t>
  </si>
  <si>
    <t>Comments</t>
  </si>
  <si>
    <t>Allied Health Facility</t>
  </si>
  <si>
    <t>FMP 50/50 match</t>
  </si>
  <si>
    <t>Ball Fields Restroom Building Modernization</t>
  </si>
  <si>
    <t>Ball Fields Irrigation Modernization</t>
  </si>
  <si>
    <t>Ball Fields Fencing and Gates</t>
  </si>
  <si>
    <t>Ball Fields Storage / Concession Stand</t>
  </si>
  <si>
    <t>Ball Fields Bleachers</t>
  </si>
  <si>
    <t>Demo Old Baseball Field</t>
  </si>
  <si>
    <t>New Baseball Field</t>
  </si>
  <si>
    <t xml:space="preserve">Demo Old Softball Field </t>
  </si>
  <si>
    <t xml:space="preserve">New Softball Field  </t>
  </si>
  <si>
    <t>Career Technology Building</t>
  </si>
  <si>
    <t>FMP  50/50 match</t>
  </si>
  <si>
    <t>Campus Asbestos/Lead Abatement Plan</t>
  </si>
  <si>
    <t>New Item</t>
  </si>
  <si>
    <t xml:space="preserve">Campus Restroom Remodel   </t>
  </si>
  <si>
    <t>Gym Floor Replacment</t>
  </si>
  <si>
    <t xml:space="preserve">Gym Foyer Restroom Remodel </t>
  </si>
  <si>
    <t xml:space="preserve">Gym Locker/RR/Shower Remodel </t>
  </si>
  <si>
    <t>Land Acquisition</t>
  </si>
  <si>
    <t xml:space="preserve">Fine Arts Building </t>
  </si>
  <si>
    <t>FMP, 2-story</t>
  </si>
  <si>
    <t>Student Activity Center, Veterans, Bookstore, Cafeteria</t>
  </si>
  <si>
    <t>Campus Wide Irrigation Upgrade</t>
  </si>
  <si>
    <t>Quad Irrigation Upgrade</t>
  </si>
  <si>
    <t>Campus Wide Auto Flush Valves Installation</t>
  </si>
  <si>
    <t>Building Isolation Water System</t>
  </si>
  <si>
    <t>Relocate PC Backflow Preventer</t>
  </si>
  <si>
    <t>College Ave Sidewalk, Curb, &amp; Gutter Replacement</t>
  </si>
  <si>
    <t>Communication Arts Theater Remodel</t>
  </si>
  <si>
    <t>High Voltage Electrical Oil Switch Replacement</t>
  </si>
  <si>
    <t>Kitchen Equipment</t>
  </si>
  <si>
    <t>Kitchen Plumbing</t>
  </si>
  <si>
    <t>Utility Corridor Around Campus</t>
  </si>
  <si>
    <t>Building Sub-Metering Energy Project</t>
  </si>
  <si>
    <t>Relocate (2) Parking Lot Lights (Lot B)</t>
  </si>
  <si>
    <t>CT HVAC Install for Cadet Training Area &amp; IDF Closet</t>
  </si>
  <si>
    <t xml:space="preserve">Redundant HVAC for all Server Rooms </t>
  </si>
  <si>
    <t>Redundant HVAC Science Math Chemical Storage Closets</t>
  </si>
  <si>
    <t>Reclaim Water System</t>
  </si>
  <si>
    <t>pending City Reclam</t>
  </si>
  <si>
    <t>TI Building Remodel</t>
  </si>
  <si>
    <t>Phone Block Switch-out</t>
  </si>
  <si>
    <t>Science Math Forum Remodel</t>
  </si>
  <si>
    <t>EMS Replacement Phase 1</t>
  </si>
  <si>
    <t>Exterior Lighting Retrofit/T-stats/Occ sensors</t>
  </si>
  <si>
    <t>Light Control Wiring Modernization Science Math Labs</t>
  </si>
  <si>
    <t>Art Gallery Roof Replacement</t>
  </si>
  <si>
    <t>Library Reroof/Recoat</t>
  </si>
  <si>
    <t>LRC Reroof/Recoat</t>
  </si>
  <si>
    <t xml:space="preserve">Vehicle Storage 1 West Roof Replacement </t>
  </si>
  <si>
    <t xml:space="preserve">Vehicle Storage 2 West Roof Replacement </t>
  </si>
  <si>
    <t xml:space="preserve">Student Services Modernization </t>
  </si>
  <si>
    <t>Greenhouse Modernization</t>
  </si>
  <si>
    <t xml:space="preserve">Parking Lot A &amp; B </t>
  </si>
  <si>
    <t xml:space="preserve">Parking Lot A &amp; B Lighting-Stadium </t>
  </si>
  <si>
    <t>Replace Monument in Front of College</t>
  </si>
  <si>
    <t>AC Building Roof Accent Lighting Replacement</t>
  </si>
  <si>
    <t>Campus Exterior Door Replacment/Paint</t>
  </si>
  <si>
    <t>Student Center PA system</t>
  </si>
  <si>
    <t>Tennis Court Modernization</t>
  </si>
  <si>
    <t>Replace all Exterior Trash Cans</t>
  </si>
  <si>
    <t>Campus Center/Student Activities Modernization</t>
  </si>
  <si>
    <t xml:space="preserve">FMP </t>
  </si>
  <si>
    <t>Paint Interior Classrooms</t>
  </si>
  <si>
    <t>Extend Chilled Water and Hot Water Loops</t>
  </si>
  <si>
    <t>Exterior Building Painting</t>
  </si>
  <si>
    <t>Replace Cafeteria /SCCR tables/Chairs</t>
  </si>
  <si>
    <t>Demo Student Center Basemant Air Handler</t>
  </si>
  <si>
    <t xml:space="preserve">Human Performance &amp; Kinesiology Center </t>
  </si>
  <si>
    <t xml:space="preserve">Grounds Building, Storage Shed </t>
  </si>
  <si>
    <t>M&amp;O Building Cart Parking Area, Gates and Doors</t>
  </si>
  <si>
    <t>Maintenance &amp; Operations Modernization</t>
  </si>
  <si>
    <t>Van Replacement</t>
  </si>
  <si>
    <t>Graduation Stage/Stadium improvement</t>
  </si>
  <si>
    <t>Parking Lot Slurry - Lot B&amp;C</t>
  </si>
  <si>
    <t>Parking Lot Restripe - Lot C</t>
  </si>
  <si>
    <t>Parking Lot Repairs, Pot Holes</t>
  </si>
  <si>
    <t>Fence and Gate Repair</t>
  </si>
  <si>
    <t>Wi-Fi Networks Refresh/Expansion</t>
  </si>
  <si>
    <t>IT Security Initiatives</t>
  </si>
  <si>
    <t>Telephone System Upgrade</t>
  </si>
  <si>
    <t>Wide Area Network (WAN) Refresh/Update (6-7 years)</t>
  </si>
  <si>
    <t>Local Area Network (LAN) Core Refresh/Update (6-7 years)</t>
  </si>
  <si>
    <t>Disk Storage System (SAN) Refresh (5-6 years)</t>
  </si>
  <si>
    <t>Server Systems Refresh (5-6 years)</t>
  </si>
  <si>
    <t>Data Center Improvements/Refresh (UPS, HVAC, Fire Suppression, Generator, etc..)</t>
  </si>
  <si>
    <t>District Office PC Refresh (4-5 years)</t>
  </si>
  <si>
    <t>Upgrade Management Information Systems</t>
  </si>
  <si>
    <t>Item</t>
  </si>
  <si>
    <t>Campus</t>
  </si>
  <si>
    <t>Amount</t>
  </si>
  <si>
    <t>% of Total</t>
  </si>
  <si>
    <t>Maximum Bonding Capacity</t>
  </si>
  <si>
    <t>Upgrade All ITV Systems to Ensure Connections &amp; Expand between IWV-Tehachapi-KRV-ESCC</t>
  </si>
  <si>
    <t>Main Building Modernization</t>
  </si>
  <si>
    <t>Bishop Solar Parking Lot Incliding Parking Lot Repairs</t>
  </si>
  <si>
    <t>Current Projects Cerro Coso, Bishop, Southern Outreach/KRV</t>
  </si>
  <si>
    <t xml:space="preserve">Baseball/Softball Stadium Seating, Press Box, Lavatory/Snackbar  Upgrade/Renovation  </t>
  </si>
  <si>
    <t xml:space="preserve">ADA Egress on Walkways    </t>
  </si>
  <si>
    <t xml:space="preserve">Outdoor Athletic Complex Renovation  - Tennis Courts/Raquetball and Track   </t>
  </si>
  <si>
    <t>Deferred Maintenance</t>
  </si>
  <si>
    <t xml:space="preserve">Upgrade Fire Lane &amp; Parking Lots - LRC, CDC, Fine Arts, Gymnasium                   </t>
  </si>
  <si>
    <t>Current Projects - Porterville College</t>
  </si>
  <si>
    <t>Current Projects - District Office</t>
  </si>
  <si>
    <t>Capital Outlay</t>
  </si>
  <si>
    <t>Southern Outreach Facility (Cal City)</t>
  </si>
  <si>
    <t>College Wide Water Conservation Renovation Irrigation/landscape/Athletic Fields $2,000,000                                                       Soccer - $2,100,000                                                        Basbell &amp; Softball - $4,000,000</t>
  </si>
  <si>
    <t>Central Plant</t>
  </si>
  <si>
    <t>Total</t>
  </si>
  <si>
    <t>Assessment Center Expansion &amp; Modernization</t>
  </si>
  <si>
    <t>Pressure Test Library Data Room</t>
  </si>
  <si>
    <t>Tennis Facility Upgrade</t>
  </si>
  <si>
    <t>Modernization of Levinson Hall</t>
  </si>
  <si>
    <t>Campus Wide Exterior Paint</t>
  </si>
  <si>
    <t>Campus Wide Interior Asphalt Replacement</t>
  </si>
  <si>
    <t>Campus Wide Student Desk Replacement</t>
  </si>
  <si>
    <t>Field House Modernization</t>
  </si>
  <si>
    <t>Construct Athletic Practice complex in Southeast Parking Lot</t>
  </si>
  <si>
    <t>Construct Parking lot on Northeast side of Campus</t>
  </si>
  <si>
    <t>$25/$100,000 Assesed Value</t>
  </si>
  <si>
    <t>Estimated Project Amount Over Maximum Bonding Capacity</t>
  </si>
  <si>
    <t>BC, DC and Weill  Projects</t>
  </si>
  <si>
    <t>District Office Projects</t>
  </si>
  <si>
    <t>CC Possible  Projects</t>
  </si>
  <si>
    <t>PC Possible Projects</t>
  </si>
  <si>
    <t xml:space="preserve">                     Summary of Projects District Wide by Site</t>
  </si>
  <si>
    <t xml:space="preserve">Current Project </t>
  </si>
  <si>
    <t>Type</t>
  </si>
  <si>
    <t>Master Project List</t>
  </si>
  <si>
    <r>
      <t>Construct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Veterans Resource Center </t>
    </r>
  </si>
  <si>
    <t xml:space="preserve">Construct Technical Outreach Center (Public Private Partnership) in Shafter  </t>
  </si>
  <si>
    <t xml:space="preserve">Construct Fire Technology &amp; Public Safety Center </t>
  </si>
  <si>
    <r>
      <t>Construct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Restroom Building at the Athletic Practice Field </t>
    </r>
  </si>
  <si>
    <t xml:space="preserve">Build Veteran Resource Center </t>
  </si>
  <si>
    <r>
      <t>Upgrade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Irrigation System &amp; Sprinkler Head Replacement </t>
    </r>
  </si>
  <si>
    <r>
      <t>Install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Campus Wide Building Water Meters </t>
    </r>
  </si>
  <si>
    <r>
      <t>Install Campus Wide Electrical Meters</t>
    </r>
    <r>
      <rPr>
        <sz val="11"/>
        <color rgb="FFFF0000"/>
        <rFont val="Calibri"/>
        <family val="2"/>
        <scheme val="minor"/>
      </rPr>
      <t xml:space="preserve"> </t>
    </r>
  </si>
  <si>
    <t>Exterior Light Retrofit</t>
  </si>
  <si>
    <t>Energy Management System Upgrade</t>
  </si>
  <si>
    <t>Exterior Window Upgrade</t>
  </si>
  <si>
    <t>Interior Lighting Retrofit</t>
  </si>
  <si>
    <t xml:space="preserve">Campus Wide Exterior Paint Replacement </t>
  </si>
  <si>
    <t>Paint Or Reskin Building Exterior</t>
  </si>
  <si>
    <t>Replace Exterior Concrete</t>
  </si>
  <si>
    <t xml:space="preserve">Parking Lot &amp; Parking lot Lighting retrofit </t>
  </si>
  <si>
    <r>
      <t>Upgrade Campus Network Infrastructure</t>
    </r>
    <r>
      <rPr>
        <sz val="11"/>
        <color rgb="FFFF0000"/>
        <rFont val="Calibri"/>
        <family val="2"/>
        <scheme val="minor"/>
      </rPr>
      <t xml:space="preserve"> </t>
    </r>
  </si>
  <si>
    <r>
      <t>​William Thomas Planetarium Technology Upgrades</t>
    </r>
    <r>
      <rPr>
        <sz val="11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</si>
</sst>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sz val="20"/>
      <color rgb="FFFF0000"/>
      <name val="Arial Black"/>
      <family val="2"/>
    </font>
    <font>
      <sz val="11"/>
      <color rgb="FFFF000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4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left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3" fillId="0" borderId="1" xfId="1" applyNumberFormat="1" applyFont="1" applyBorder="1"/>
    <xf numFmtId="164" fontId="3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Fill="1"/>
    <xf numFmtId="0" fontId="7" fillId="0" borderId="7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wrapText="1"/>
    </xf>
    <xf numFmtId="0" fontId="9" fillId="6" borderId="7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wrapText="1"/>
    </xf>
    <xf numFmtId="0" fontId="9" fillId="6" borderId="7" xfId="0" applyFont="1" applyFill="1" applyBorder="1"/>
    <xf numFmtId="0" fontId="9" fillId="6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44" fontId="0" fillId="0" borderId="0" xfId="1" applyFont="1"/>
    <xf numFmtId="0" fontId="0" fillId="0" borderId="10" xfId="0" applyBorder="1"/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0" fillId="0" borderId="9" xfId="0" applyBorder="1"/>
    <xf numFmtId="0" fontId="0" fillId="0" borderId="12" xfId="0" applyBorder="1"/>
    <xf numFmtId="0" fontId="7" fillId="0" borderId="14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2" fillId="0" borderId="1" xfId="0" applyFont="1" applyBorder="1"/>
    <xf numFmtId="0" fontId="0" fillId="0" borderId="0" xfId="0" applyBorder="1"/>
    <xf numFmtId="0" fontId="2" fillId="5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165" fontId="6" fillId="0" borderId="14" xfId="4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44" fontId="0" fillId="9" borderId="0" xfId="1" applyFont="1" applyFill="1"/>
    <xf numFmtId="0" fontId="3" fillId="9" borderId="0" xfId="0" applyFont="1" applyFill="1" applyAlignment="1">
      <alignment horizontal="left"/>
    </xf>
    <xf numFmtId="9" fontId="0" fillId="0" borderId="0" xfId="5" applyFont="1"/>
    <xf numFmtId="164" fontId="0" fillId="0" borderId="0" xfId="1" applyNumberFormat="1" applyFont="1"/>
    <xf numFmtId="164" fontId="0" fillId="0" borderId="10" xfId="1" applyNumberFormat="1" applyFont="1" applyBorder="1"/>
    <xf numFmtId="0" fontId="0" fillId="0" borderId="0" xfId="0" applyAlignment="1">
      <alignment horizontal="right"/>
    </xf>
    <xf numFmtId="164" fontId="0" fillId="0" borderId="0" xfId="5" applyNumberFormat="1" applyFont="1"/>
    <xf numFmtId="0" fontId="0" fillId="9" borderId="0" xfId="0" applyFill="1" applyAlignment="1">
      <alignment horizontal="center"/>
    </xf>
    <xf numFmtId="166" fontId="0" fillId="0" borderId="0" xfId="5" applyNumberFormat="1" applyFont="1" applyAlignment="1">
      <alignment horizontal="center"/>
    </xf>
    <xf numFmtId="166" fontId="0" fillId="0" borderId="10" xfId="5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wrapText="1"/>
    </xf>
    <xf numFmtId="0" fontId="9" fillId="7" borderId="17" xfId="0" applyFont="1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8" borderId="17" xfId="0" applyFont="1" applyFill="1" applyBorder="1" applyAlignment="1">
      <alignment wrapText="1"/>
    </xf>
    <xf numFmtId="165" fontId="7" fillId="0" borderId="8" xfId="4" applyNumberFormat="1" applyFont="1" applyFill="1" applyBorder="1" applyAlignment="1">
      <alignment horizontal="center" vertical="center" wrapText="1"/>
    </xf>
    <xf numFmtId="165" fontId="7" fillId="6" borderId="8" xfId="4" applyNumberFormat="1" applyFont="1" applyFill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left" wrapText="1"/>
    </xf>
    <xf numFmtId="164" fontId="0" fillId="0" borderId="8" xfId="0" applyNumberFormat="1" applyBorder="1" applyAlignment="1">
      <alignment horizontal="left" wrapText="1"/>
    </xf>
    <xf numFmtId="164" fontId="3" fillId="0" borderId="15" xfId="0" applyNumberFormat="1" applyFont="1" applyBorder="1" applyAlignment="1">
      <alignment horizontal="left" wrapText="1"/>
    </xf>
    <xf numFmtId="0" fontId="2" fillId="10" borderId="4" xfId="0" applyFont="1" applyFill="1" applyBorder="1" applyAlignment="1">
      <alignment vertical="center"/>
    </xf>
    <xf numFmtId="0" fontId="13" fillId="10" borderId="5" xfId="0" applyFont="1" applyFill="1" applyBorder="1" applyAlignment="1">
      <alignment horizontal="center" vertical="center" wrapText="1"/>
    </xf>
    <xf numFmtId="165" fontId="13" fillId="10" borderId="5" xfId="0" applyNumberFormat="1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/>
    </xf>
    <xf numFmtId="164" fontId="1" fillId="0" borderId="8" xfId="1" applyNumberFormat="1" applyFont="1" applyBorder="1" applyAlignment="1">
      <alignment horizontal="left" wrapText="1"/>
    </xf>
    <xf numFmtId="164" fontId="0" fillId="0" borderId="8" xfId="1" applyNumberFormat="1" applyFont="1" applyFill="1" applyBorder="1" applyAlignment="1">
      <alignment horizontal="left" wrapText="1"/>
    </xf>
    <xf numFmtId="0" fontId="0" fillId="0" borderId="12" xfId="0" applyFill="1" applyBorder="1" applyAlignment="1">
      <alignment horizontal="center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165" fontId="6" fillId="0" borderId="15" xfId="4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wrapText="1"/>
    </xf>
    <xf numFmtId="0" fontId="2" fillId="5" borderId="19" xfId="0" applyFont="1" applyFill="1" applyBorder="1" applyAlignment="1">
      <alignment vertical="center" wrapText="1"/>
    </xf>
    <xf numFmtId="165" fontId="13" fillId="10" borderId="6" xfId="0" applyNumberFormat="1" applyFont="1" applyFill="1" applyBorder="1" applyAlignment="1">
      <alignment horizontal="center" vertical="center" wrapText="1"/>
    </xf>
    <xf numFmtId="165" fontId="7" fillId="0" borderId="8" xfId="4" applyNumberFormat="1" applyFont="1" applyFill="1" applyBorder="1" applyAlignment="1">
      <alignment horizontal="center" vertical="center"/>
    </xf>
    <xf numFmtId="165" fontId="6" fillId="0" borderId="15" xfId="4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0" fillId="0" borderId="1" xfId="0" applyFill="1" applyBorder="1" applyAlignment="1">
      <alignment horizontal="left"/>
    </xf>
    <xf numFmtId="165" fontId="7" fillId="0" borderId="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/>
    <xf numFmtId="0" fontId="7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165" fontId="0" fillId="0" borderId="0" xfId="0" applyNumberFormat="1" applyAlignment="1"/>
    <xf numFmtId="44" fontId="0" fillId="0" borderId="0" xfId="1" applyFont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0" fillId="0" borderId="20" xfId="0" applyFill="1" applyBorder="1"/>
    <xf numFmtId="0" fontId="0" fillId="0" borderId="20" xfId="0" applyBorder="1" applyAlignment="1"/>
    <xf numFmtId="0" fontId="0" fillId="0" borderId="0" xfId="0" applyFill="1" applyBorder="1" applyAlignment="1">
      <alignment horizontal="left"/>
    </xf>
    <xf numFmtId="44" fontId="0" fillId="0" borderId="20" xfId="1" applyFont="1" applyBorder="1" applyAlignment="1">
      <alignment horizontal="left" wrapText="1"/>
    </xf>
    <xf numFmtId="44" fontId="0" fillId="0" borderId="20" xfId="1" applyFont="1" applyBorder="1"/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0" xfId="0" applyAlignment="1">
      <alignment horizontal="left"/>
    </xf>
    <xf numFmtId="0" fontId="3" fillId="0" borderId="21" xfId="0" applyFont="1" applyFill="1" applyBorder="1" applyAlignment="1">
      <alignment horizontal="left"/>
    </xf>
    <xf numFmtId="44" fontId="3" fillId="0" borderId="21" xfId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164" fontId="2" fillId="5" borderId="3" xfId="1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164" fontId="4" fillId="0" borderId="3" xfId="1" applyNumberFormat="1" applyFont="1" applyBorder="1" applyAlignment="1">
      <alignment horizontal="left" vertical="center" wrapText="1"/>
    </xf>
    <xf numFmtId="164" fontId="4" fillId="0" borderId="1" xfId="1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" fillId="0" borderId="1" xfId="2" applyFill="1" applyBorder="1" applyAlignment="1">
      <alignment wrapText="1"/>
    </xf>
    <xf numFmtId="0" fontId="1" fillId="0" borderId="1" xfId="3" applyFill="1" applyBorder="1" applyAlignment="1">
      <alignment wrapText="1"/>
    </xf>
    <xf numFmtId="0" fontId="1" fillId="0" borderId="1" xfId="3" applyFill="1" applyBorder="1" applyAlignment="1">
      <alignment vertical="center"/>
    </xf>
    <xf numFmtId="0" fontId="1" fillId="0" borderId="1" xfId="3" applyFill="1" applyBorder="1"/>
    <xf numFmtId="0" fontId="1" fillId="0" borderId="1" xfId="3" applyFill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164" fontId="16" fillId="0" borderId="1" xfId="0" applyNumberFormat="1" applyFont="1" applyBorder="1"/>
    <xf numFmtId="10" fontId="3" fillId="0" borderId="1" xfId="1" applyNumberFormat="1" applyFont="1" applyBorder="1"/>
    <xf numFmtId="0" fontId="3" fillId="0" borderId="0" xfId="0" applyFont="1" applyFill="1" applyBorder="1" applyAlignment="1">
      <alignment horizontal="left"/>
    </xf>
    <xf numFmtId="0" fontId="0" fillId="0" borderId="22" xfId="0" applyFill="1" applyBorder="1"/>
    <xf numFmtId="0" fontId="0" fillId="0" borderId="23" xfId="0" applyBorder="1"/>
    <xf numFmtId="164" fontId="0" fillId="0" borderId="0" xfId="1" applyNumberFormat="1" applyFont="1" applyBorder="1"/>
    <xf numFmtId="166" fontId="0" fillId="0" borderId="0" xfId="5" applyNumberFormat="1" applyFont="1" applyBorder="1" applyAlignment="1">
      <alignment horizontal="center"/>
    </xf>
  </cellXfs>
  <cellStyles count="6">
    <cellStyle name="20% - Accent3" xfId="2" builtinId="38"/>
    <cellStyle name="20% - Accent5" xfId="3" builtinId="46"/>
    <cellStyle name="Currency" xfId="1" builtinId="4"/>
    <cellStyle name="Currency 2" xfId="4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H11" sqref="H11"/>
    </sheetView>
  </sheetViews>
  <sheetFormatPr defaultRowHeight="14.5" x14ac:dyDescent="0.35"/>
  <cols>
    <col min="1" max="1" width="60.54296875" bestFit="1" customWidth="1"/>
    <col min="2" max="2" width="17.1796875" style="27" customWidth="1"/>
    <col min="3" max="3" width="10.81640625" style="10" customWidth="1"/>
  </cols>
  <sheetData>
    <row r="1" spans="1:3" x14ac:dyDescent="0.35">
      <c r="A1" s="48" t="s">
        <v>259</v>
      </c>
      <c r="B1" s="47"/>
      <c r="C1" s="54"/>
    </row>
    <row r="2" spans="1:3" s="13" customFormat="1" ht="15" thickBot="1" x14ac:dyDescent="0.4">
      <c r="A2" s="111" t="s">
        <v>223</v>
      </c>
      <c r="B2" s="112" t="s">
        <v>224</v>
      </c>
      <c r="C2" s="113" t="s">
        <v>225</v>
      </c>
    </row>
    <row r="3" spans="1:3" ht="15" thickTop="1" x14ac:dyDescent="0.35">
      <c r="A3" t="s">
        <v>255</v>
      </c>
      <c r="B3" s="50">
        <f>+'BC Possible Bond Projects'!D118</f>
        <v>442550000</v>
      </c>
      <c r="C3" s="55">
        <f>B3/B7</f>
        <v>0.65275475360518453</v>
      </c>
    </row>
    <row r="4" spans="1:3" x14ac:dyDescent="0.3">
      <c r="A4" t="s">
        <v>256</v>
      </c>
      <c r="B4" s="50">
        <f>'DO Possible Bond Projects'!D14</f>
        <v>10050000</v>
      </c>
      <c r="C4" s="55">
        <f>B4/B7</f>
        <v>1.4823602471431713E-2</v>
      </c>
    </row>
    <row r="5" spans="1:3" x14ac:dyDescent="0.3">
      <c r="A5" t="s">
        <v>257</v>
      </c>
      <c r="B5" s="50">
        <f>'CC Possible Bond Projects'!D32</f>
        <v>70556949</v>
      </c>
      <c r="C5" s="55">
        <f>B5/B7</f>
        <v>0.10407046403712253</v>
      </c>
    </row>
    <row r="6" spans="1:3" ht="15" thickBot="1" x14ac:dyDescent="0.35">
      <c r="A6" s="28" t="s">
        <v>258</v>
      </c>
      <c r="B6" s="51">
        <f>'PC Possible Bond Projects'!D77</f>
        <v>154815900</v>
      </c>
      <c r="C6" s="56">
        <f>B6/B7</f>
        <v>0.22835117988626119</v>
      </c>
    </row>
    <row r="7" spans="1:3" x14ac:dyDescent="0.3">
      <c r="B7" s="50">
        <f>SUM(B3:B6)</f>
        <v>677972849</v>
      </c>
      <c r="C7" s="57">
        <f>SUM(C3:C6)</f>
        <v>0.99999999999999989</v>
      </c>
    </row>
    <row r="9" spans="1:3" x14ac:dyDescent="0.3">
      <c r="A9" s="52" t="s">
        <v>226</v>
      </c>
      <c r="B9" s="50">
        <v>502820000</v>
      </c>
      <c r="C9" s="110" t="s">
        <v>253</v>
      </c>
    </row>
    <row r="10" spans="1:3" x14ac:dyDescent="0.3">
      <c r="B10" s="53"/>
    </row>
    <row r="11" spans="1:3" x14ac:dyDescent="0.3">
      <c r="A11" s="52" t="s">
        <v>254</v>
      </c>
      <c r="B11" s="50">
        <f>B9-B7</f>
        <v>-175152849</v>
      </c>
    </row>
    <row r="12" spans="1:3" x14ac:dyDescent="0.3">
      <c r="B12" s="4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2" sqref="B12"/>
    </sheetView>
  </sheetViews>
  <sheetFormatPr defaultRowHeight="14.5" x14ac:dyDescent="0.35"/>
  <cols>
    <col min="1" max="1" width="55.26953125" bestFit="1" customWidth="1"/>
    <col min="2" max="2" width="16.26953125" bestFit="1" customWidth="1"/>
  </cols>
  <sheetData>
    <row r="1" spans="1:5" ht="30.75" thickBot="1" x14ac:dyDescent="0.3">
      <c r="A1" s="134" t="s">
        <v>223</v>
      </c>
      <c r="B1" s="112" t="s">
        <v>224</v>
      </c>
      <c r="C1" s="113" t="s">
        <v>225</v>
      </c>
      <c r="D1" s="107"/>
      <c r="E1" s="107"/>
    </row>
    <row r="2" spans="1:5" ht="15.75" thickTop="1" x14ac:dyDescent="0.25">
      <c r="A2" s="6" t="s">
        <v>234</v>
      </c>
      <c r="B2" s="50">
        <f>+'BC Possible Bond Projects'!D120+'DO Possible Bond Projects'!D17+'CC Possible Bond Projects'!D36+'PC Possible Bond Projects'!D80</f>
        <v>44896850</v>
      </c>
      <c r="C2" s="55">
        <f>+B2/B7</f>
        <v>6.622219468850736E-2</v>
      </c>
      <c r="D2" s="106"/>
      <c r="E2" s="106"/>
    </row>
    <row r="3" spans="1:5" ht="15" x14ac:dyDescent="0.25">
      <c r="A3" s="6" t="s">
        <v>122</v>
      </c>
      <c r="B3" s="50">
        <f>+'BC Possible Bond Projects'!D121+'DO Possible Bond Projects'!D18+'CC Possible Bond Projects'!D37+'PC Possible Bond Projects'!D81</f>
        <v>33145500</v>
      </c>
      <c r="C3" s="55">
        <f>+B3/B7</f>
        <v>4.8889125941974115E-2</v>
      </c>
      <c r="D3" s="106"/>
      <c r="E3" s="106"/>
    </row>
    <row r="4" spans="1:5" ht="15" x14ac:dyDescent="0.25">
      <c r="A4" s="6" t="s">
        <v>69</v>
      </c>
      <c r="B4" s="50">
        <f>+'BC Possible Bond Projects'!D122+'DO Possible Bond Projects'!D19+'CC Possible Bond Projects'!D38+'PC Possible Bond Projects'!D82</f>
        <v>13028949</v>
      </c>
      <c r="C4" s="55">
        <f>+B4/B7</f>
        <v>1.9217508517070422E-2</v>
      </c>
      <c r="D4" s="106"/>
      <c r="E4" s="106"/>
    </row>
    <row r="5" spans="1:5" ht="15" x14ac:dyDescent="0.25">
      <c r="A5" s="136" t="s">
        <v>238</v>
      </c>
      <c r="B5" s="137">
        <f>+'BC Possible Bond Projects'!D123+'DO Possible Bond Projects'!D20+'CC Possible Bond Projects'!D39+'PC Possible Bond Projects'!D83</f>
        <v>556432550</v>
      </c>
      <c r="C5" s="138">
        <f>+B5/B7</f>
        <v>0.82072984312090058</v>
      </c>
      <c r="D5" s="106"/>
      <c r="E5" s="106"/>
    </row>
    <row r="6" spans="1:5" ht="15" x14ac:dyDescent="0.25">
      <c r="A6" s="6" t="s">
        <v>51</v>
      </c>
      <c r="B6" s="50">
        <f>+'BC Possible Bond Projects'!D124+'DO Possible Bond Projects'!D21+'CC Possible Bond Projects'!D40+'PC Possible Bond Projects'!D84</f>
        <v>30469000</v>
      </c>
      <c r="C6" s="57">
        <f>+B6/B7</f>
        <v>4.4941327731547548E-2</v>
      </c>
      <c r="D6" s="106"/>
      <c r="E6" s="106"/>
    </row>
    <row r="7" spans="1:5" ht="15" x14ac:dyDescent="0.25">
      <c r="A7" s="135" t="s">
        <v>242</v>
      </c>
      <c r="B7" s="27">
        <f>SUM(B2:B6)</f>
        <v>677972849</v>
      </c>
      <c r="C7" s="57">
        <f>SUM(C2:C6)</f>
        <v>1</v>
      </c>
      <c r="D7" s="106"/>
      <c r="E7" s="106"/>
    </row>
    <row r="8" spans="1:5" s="106" customFormat="1" ht="15" x14ac:dyDescent="0.25">
      <c r="B8" s="27"/>
      <c r="C8" s="10"/>
    </row>
    <row r="9" spans="1:5" ht="15" x14ac:dyDescent="0.25">
      <c r="A9" s="52" t="s">
        <v>226</v>
      </c>
      <c r="B9" s="50">
        <v>502820000</v>
      </c>
      <c r="C9" s="110" t="s">
        <v>253</v>
      </c>
      <c r="D9" s="106"/>
      <c r="E9" s="106"/>
    </row>
    <row r="10" spans="1:5" ht="15" x14ac:dyDescent="0.25">
      <c r="A10" s="106"/>
      <c r="B10" s="53"/>
      <c r="C10" s="10"/>
      <c r="D10" s="106"/>
      <c r="E10" s="106"/>
    </row>
    <row r="11" spans="1:5" ht="15" x14ac:dyDescent="0.25">
      <c r="A11" s="52" t="s">
        <v>254</v>
      </c>
      <c r="B11" s="50">
        <f>+B7-B9</f>
        <v>175152849</v>
      </c>
      <c r="C11" s="10"/>
      <c r="D11" s="106"/>
      <c r="E11" s="106"/>
    </row>
    <row r="12" spans="1:5" ht="15" x14ac:dyDescent="0.25">
      <c r="A12" s="106"/>
      <c r="B12" s="49"/>
      <c r="C12" s="10"/>
      <c r="D12" s="106"/>
      <c r="E12" s="106"/>
    </row>
    <row r="13" spans="1:5" ht="15" x14ac:dyDescent="0.25">
      <c r="A13" s="106"/>
      <c r="B13" s="27"/>
      <c r="C13" s="10"/>
      <c r="D13" s="106"/>
      <c r="E13" s="10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41"/>
  <sheetViews>
    <sheetView zoomScaleNormal="100" workbookViewId="0">
      <pane xSplit="2" ySplit="1" topLeftCell="C107" activePane="bottomRight" state="frozen"/>
      <selection pane="topRight" activeCell="B1" sqref="B1"/>
      <selection pane="bottomLeft" activeCell="A2" sqref="A2"/>
      <selection pane="bottomRight" activeCell="C120" sqref="C120:C124"/>
    </sheetView>
  </sheetViews>
  <sheetFormatPr defaultColWidth="8.7265625" defaultRowHeight="14.5" x14ac:dyDescent="0.35"/>
  <cols>
    <col min="1" max="1" width="51.26953125" style="106" customWidth="1"/>
    <col min="2" max="2" width="26.1796875" style="106" customWidth="1"/>
    <col min="3" max="3" width="21.1796875" style="106" customWidth="1"/>
    <col min="4" max="4" width="18.7265625" style="9" customWidth="1"/>
    <col min="5" max="5" width="12.26953125" style="106" customWidth="1"/>
    <col min="6" max="16384" width="8.7265625" style="106"/>
  </cols>
  <sheetData>
    <row r="1" spans="1:4" s="4" customFormat="1" ht="42.65" customHeight="1" x14ac:dyDescent="0.35">
      <c r="A1" s="2" t="s">
        <v>260</v>
      </c>
      <c r="B1" s="3" t="s">
        <v>21</v>
      </c>
      <c r="C1" s="3" t="s">
        <v>261</v>
      </c>
      <c r="D1" s="114" t="s">
        <v>262</v>
      </c>
    </row>
    <row r="2" spans="1:4" s="4" customFormat="1" ht="18" customHeight="1" x14ac:dyDescent="0.35">
      <c r="A2" s="115"/>
      <c r="B2" s="116"/>
      <c r="C2" s="117"/>
      <c r="D2" s="118"/>
    </row>
    <row r="3" spans="1:4" s="107" customFormat="1" ht="29.15" x14ac:dyDescent="0.35">
      <c r="A3" s="108" t="s">
        <v>22</v>
      </c>
      <c r="B3" s="108" t="s">
        <v>23</v>
      </c>
      <c r="C3" s="109" t="s">
        <v>24</v>
      </c>
      <c r="D3" s="119">
        <v>5000000</v>
      </c>
    </row>
    <row r="4" spans="1:4" s="107" customFormat="1" x14ac:dyDescent="0.35">
      <c r="A4" s="108" t="s">
        <v>29</v>
      </c>
      <c r="B4" s="108" t="s">
        <v>23</v>
      </c>
      <c r="C4" s="109" t="s">
        <v>24</v>
      </c>
      <c r="D4" s="119">
        <v>60000000</v>
      </c>
    </row>
    <row r="5" spans="1:4" s="107" customFormat="1" x14ac:dyDescent="0.35">
      <c r="A5" s="108" t="s">
        <v>263</v>
      </c>
      <c r="B5" s="108" t="s">
        <v>23</v>
      </c>
      <c r="C5" s="109" t="s">
        <v>24</v>
      </c>
      <c r="D5" s="119">
        <v>8000000</v>
      </c>
    </row>
    <row r="6" spans="1:4" s="107" customFormat="1" x14ac:dyDescent="0.35">
      <c r="A6" s="108" t="s">
        <v>37</v>
      </c>
      <c r="B6" s="108" t="s">
        <v>23</v>
      </c>
      <c r="C6" s="109" t="s">
        <v>24</v>
      </c>
      <c r="D6" s="119">
        <v>25000000</v>
      </c>
    </row>
    <row r="7" spans="1:4" s="107" customFormat="1" ht="29.15" x14ac:dyDescent="0.35">
      <c r="A7" s="108" t="s">
        <v>264</v>
      </c>
      <c r="B7" s="108" t="s">
        <v>23</v>
      </c>
      <c r="C7" s="109" t="s">
        <v>24</v>
      </c>
      <c r="D7" s="119">
        <v>25000000</v>
      </c>
    </row>
    <row r="8" spans="1:4" s="107" customFormat="1" x14ac:dyDescent="0.35">
      <c r="A8" s="108" t="s">
        <v>25</v>
      </c>
      <c r="B8" s="108" t="s">
        <v>23</v>
      </c>
      <c r="C8" s="109" t="s">
        <v>24</v>
      </c>
      <c r="D8" s="119">
        <v>12000000</v>
      </c>
    </row>
    <row r="9" spans="1:4" s="107" customFormat="1" x14ac:dyDescent="0.35">
      <c r="A9" s="108" t="s">
        <v>32</v>
      </c>
      <c r="B9" s="108" t="s">
        <v>23</v>
      </c>
      <c r="C9" s="109" t="s">
        <v>24</v>
      </c>
      <c r="D9" s="119">
        <v>7500000</v>
      </c>
    </row>
    <row r="10" spans="1:4" s="107" customFormat="1" x14ac:dyDescent="0.35">
      <c r="A10" s="120" t="s">
        <v>265</v>
      </c>
      <c r="B10" s="120" t="s">
        <v>23</v>
      </c>
      <c r="C10" s="121" t="s">
        <v>24</v>
      </c>
      <c r="D10" s="119">
        <v>28000000</v>
      </c>
    </row>
    <row r="11" spans="1:4" s="107" customFormat="1" x14ac:dyDescent="0.35">
      <c r="A11" s="108" t="s">
        <v>266</v>
      </c>
      <c r="B11" s="108" t="s">
        <v>23</v>
      </c>
      <c r="C11" s="109" t="s">
        <v>24</v>
      </c>
      <c r="D11" s="119">
        <v>500000</v>
      </c>
    </row>
    <row r="12" spans="1:4" s="107" customFormat="1" x14ac:dyDescent="0.35">
      <c r="A12" s="120" t="s">
        <v>31</v>
      </c>
      <c r="B12" s="120" t="s">
        <v>27</v>
      </c>
      <c r="C12" s="109" t="s">
        <v>24</v>
      </c>
      <c r="D12" s="119">
        <v>6000000</v>
      </c>
    </row>
    <row r="13" spans="1:4" s="107" customFormat="1" x14ac:dyDescent="0.35">
      <c r="A13" s="108" t="s">
        <v>30</v>
      </c>
      <c r="B13" s="108" t="s">
        <v>27</v>
      </c>
      <c r="C13" s="109" t="s">
        <v>24</v>
      </c>
      <c r="D13" s="119">
        <v>17686000</v>
      </c>
    </row>
    <row r="14" spans="1:4" s="107" customFormat="1" x14ac:dyDescent="0.35">
      <c r="A14" s="120" t="s">
        <v>34</v>
      </c>
      <c r="B14" s="120" t="s">
        <v>27</v>
      </c>
      <c r="C14" s="109" t="s">
        <v>24</v>
      </c>
      <c r="D14" s="119">
        <v>10000000</v>
      </c>
    </row>
    <row r="15" spans="1:4" s="107" customFormat="1" x14ac:dyDescent="0.35">
      <c r="A15" s="108" t="s">
        <v>33</v>
      </c>
      <c r="B15" s="108" t="s">
        <v>27</v>
      </c>
      <c r="C15" s="109" t="s">
        <v>24</v>
      </c>
      <c r="D15" s="119">
        <v>40000000</v>
      </c>
    </row>
    <row r="16" spans="1:4" s="107" customFormat="1" x14ac:dyDescent="0.35">
      <c r="A16" s="108" t="s">
        <v>36</v>
      </c>
      <c r="B16" s="108" t="s">
        <v>27</v>
      </c>
      <c r="C16" s="109" t="s">
        <v>24</v>
      </c>
      <c r="D16" s="119">
        <v>8000000</v>
      </c>
    </row>
    <row r="17" spans="1:4" s="107" customFormat="1" x14ac:dyDescent="0.35">
      <c r="A17" s="108" t="s">
        <v>26</v>
      </c>
      <c r="B17" s="108" t="s">
        <v>27</v>
      </c>
      <c r="C17" s="109" t="s">
        <v>24</v>
      </c>
      <c r="D17" s="119">
        <v>15546000</v>
      </c>
    </row>
    <row r="18" spans="1:4" s="107" customFormat="1" x14ac:dyDescent="0.35">
      <c r="A18" s="108" t="s">
        <v>28</v>
      </c>
      <c r="B18" s="108" t="s">
        <v>27</v>
      </c>
      <c r="C18" s="109" t="s">
        <v>24</v>
      </c>
      <c r="D18" s="119">
        <v>15321000</v>
      </c>
    </row>
    <row r="19" spans="1:4" s="107" customFormat="1" x14ac:dyDescent="0.35">
      <c r="A19" s="108" t="s">
        <v>35</v>
      </c>
      <c r="B19" s="108" t="s">
        <v>27</v>
      </c>
      <c r="C19" s="109" t="s">
        <v>24</v>
      </c>
      <c r="D19" s="119">
        <v>12000000</v>
      </c>
    </row>
    <row r="20" spans="1:4" s="107" customFormat="1" x14ac:dyDescent="0.35">
      <c r="A20" s="120" t="s">
        <v>39</v>
      </c>
      <c r="B20" s="120" t="s">
        <v>23</v>
      </c>
      <c r="C20" s="121" t="s">
        <v>24</v>
      </c>
      <c r="D20" s="119">
        <v>4000000</v>
      </c>
    </row>
    <row r="21" spans="1:4" s="107" customFormat="1" x14ac:dyDescent="0.35">
      <c r="A21" s="108" t="s">
        <v>38</v>
      </c>
      <c r="B21" s="108" t="s">
        <v>27</v>
      </c>
      <c r="C21" s="109" t="s">
        <v>24</v>
      </c>
      <c r="D21" s="119">
        <v>200000</v>
      </c>
    </row>
    <row r="22" spans="1:4" s="107" customFormat="1" x14ac:dyDescent="0.35">
      <c r="A22" s="108" t="s">
        <v>243</v>
      </c>
      <c r="B22" s="108" t="s">
        <v>27</v>
      </c>
      <c r="C22" s="109" t="s">
        <v>24</v>
      </c>
      <c r="D22" s="119">
        <v>2500000</v>
      </c>
    </row>
    <row r="23" spans="1:4" s="107" customFormat="1" x14ac:dyDescent="0.35">
      <c r="A23" s="108" t="s">
        <v>248</v>
      </c>
      <c r="B23" s="108" t="s">
        <v>234</v>
      </c>
      <c r="C23" s="109" t="s">
        <v>24</v>
      </c>
      <c r="D23" s="119">
        <v>1750000</v>
      </c>
    </row>
    <row r="24" spans="1:4" s="107" customFormat="1" x14ac:dyDescent="0.35">
      <c r="A24" s="108" t="s">
        <v>246</v>
      </c>
      <c r="B24" s="108" t="s">
        <v>27</v>
      </c>
      <c r="C24" s="109" t="s">
        <v>24</v>
      </c>
      <c r="D24" s="119">
        <v>5000000</v>
      </c>
    </row>
    <row r="25" spans="1:4" s="107" customFormat="1" x14ac:dyDescent="0.35">
      <c r="A25" s="108" t="s">
        <v>247</v>
      </c>
      <c r="B25" s="108" t="s">
        <v>234</v>
      </c>
      <c r="C25" s="109" t="s">
        <v>24</v>
      </c>
      <c r="D25" s="119">
        <v>2000000</v>
      </c>
    </row>
    <row r="26" spans="1:4" s="107" customFormat="1" x14ac:dyDescent="0.35">
      <c r="A26" s="108" t="s">
        <v>245</v>
      </c>
      <c r="B26" s="108" t="s">
        <v>27</v>
      </c>
      <c r="C26" s="109" t="s">
        <v>24</v>
      </c>
      <c r="D26" s="119">
        <v>300000</v>
      </c>
    </row>
    <row r="27" spans="1:4" s="107" customFormat="1" x14ac:dyDescent="0.35">
      <c r="A27" s="108" t="s">
        <v>249</v>
      </c>
      <c r="B27" s="108" t="s">
        <v>234</v>
      </c>
      <c r="C27" s="109" t="s">
        <v>24</v>
      </c>
      <c r="D27" s="119">
        <v>1000000</v>
      </c>
    </row>
    <row r="28" spans="1:4" s="107" customFormat="1" x14ac:dyDescent="0.35">
      <c r="A28" s="108" t="s">
        <v>250</v>
      </c>
      <c r="B28" s="108" t="s">
        <v>27</v>
      </c>
      <c r="C28" s="109" t="s">
        <v>24</v>
      </c>
      <c r="D28" s="119">
        <v>250000</v>
      </c>
    </row>
    <row r="29" spans="1:4" s="107" customFormat="1" x14ac:dyDescent="0.35">
      <c r="A29" s="108" t="s">
        <v>251</v>
      </c>
      <c r="B29" s="108" t="s">
        <v>23</v>
      </c>
      <c r="C29" s="109" t="s">
        <v>24</v>
      </c>
      <c r="D29" s="119">
        <v>3000000</v>
      </c>
    </row>
    <row r="30" spans="1:4" s="107" customFormat="1" x14ac:dyDescent="0.35">
      <c r="A30" s="108" t="s">
        <v>252</v>
      </c>
      <c r="B30" s="108" t="s">
        <v>23</v>
      </c>
      <c r="C30" s="109" t="s">
        <v>24</v>
      </c>
      <c r="D30" s="119">
        <v>4500000</v>
      </c>
    </row>
    <row r="31" spans="1:4" s="107" customFormat="1" x14ac:dyDescent="0.35">
      <c r="A31" s="120" t="s">
        <v>42</v>
      </c>
      <c r="B31" s="120" t="s">
        <v>23</v>
      </c>
      <c r="C31" s="121" t="s">
        <v>41</v>
      </c>
      <c r="D31" s="119">
        <v>25992000</v>
      </c>
    </row>
    <row r="32" spans="1:4" s="107" customFormat="1" x14ac:dyDescent="0.35">
      <c r="A32" s="120" t="s">
        <v>267</v>
      </c>
      <c r="B32" s="120" t="s">
        <v>23</v>
      </c>
      <c r="C32" s="121" t="s">
        <v>41</v>
      </c>
      <c r="D32" s="119">
        <v>2500000</v>
      </c>
    </row>
    <row r="33" spans="1:4" s="107" customFormat="1" x14ac:dyDescent="0.35">
      <c r="A33" s="120" t="s">
        <v>40</v>
      </c>
      <c r="B33" s="120" t="s">
        <v>27</v>
      </c>
      <c r="C33" s="121" t="s">
        <v>41</v>
      </c>
      <c r="D33" s="119">
        <v>12456000</v>
      </c>
    </row>
    <row r="34" spans="1:4" s="107" customFormat="1" x14ac:dyDescent="0.35">
      <c r="A34" s="120" t="s">
        <v>43</v>
      </c>
      <c r="B34" s="120" t="s">
        <v>23</v>
      </c>
      <c r="C34" s="121" t="s">
        <v>41</v>
      </c>
      <c r="D34" s="119">
        <v>12762000</v>
      </c>
    </row>
    <row r="35" spans="1:4" s="107" customFormat="1" x14ac:dyDescent="0.35">
      <c r="A35" s="120" t="s">
        <v>44</v>
      </c>
      <c r="B35" s="120" t="s">
        <v>27</v>
      </c>
      <c r="C35" s="121" t="s">
        <v>41</v>
      </c>
      <c r="D35" s="119">
        <v>40000</v>
      </c>
    </row>
    <row r="36" spans="1:4" s="107" customFormat="1" ht="29.15" x14ac:dyDescent="0.35">
      <c r="A36" s="120" t="s">
        <v>45</v>
      </c>
      <c r="B36" s="120" t="s">
        <v>46</v>
      </c>
      <c r="C36" s="121" t="s">
        <v>41</v>
      </c>
      <c r="D36" s="119">
        <v>300000</v>
      </c>
    </row>
    <row r="37" spans="1:4" s="107" customFormat="1" x14ac:dyDescent="0.35">
      <c r="A37" s="108" t="s">
        <v>49</v>
      </c>
      <c r="B37" s="120" t="s">
        <v>27</v>
      </c>
      <c r="C37" s="122" t="s">
        <v>48</v>
      </c>
      <c r="D37" s="119">
        <v>1200000</v>
      </c>
    </row>
    <row r="38" spans="1:4" s="107" customFormat="1" x14ac:dyDescent="0.35">
      <c r="A38" s="108" t="s">
        <v>268</v>
      </c>
      <c r="B38" s="108" t="s">
        <v>27</v>
      </c>
      <c r="C38" s="122" t="s">
        <v>48</v>
      </c>
      <c r="D38" s="119">
        <v>1200000</v>
      </c>
    </row>
    <row r="39" spans="1:4" s="107" customFormat="1" x14ac:dyDescent="0.35">
      <c r="A39" s="108" t="s">
        <v>269</v>
      </c>
      <c r="B39" s="108" t="s">
        <v>23</v>
      </c>
      <c r="C39" s="122" t="s">
        <v>48</v>
      </c>
      <c r="D39" s="119">
        <v>250000</v>
      </c>
    </row>
    <row r="40" spans="1:4" s="107" customFormat="1" x14ac:dyDescent="0.35">
      <c r="A40" s="108" t="s">
        <v>47</v>
      </c>
      <c r="B40" s="108" t="s">
        <v>23</v>
      </c>
      <c r="C40" s="122" t="s">
        <v>48</v>
      </c>
      <c r="D40" s="119">
        <v>75000</v>
      </c>
    </row>
    <row r="41" spans="1:4" s="107" customFormat="1" x14ac:dyDescent="0.35">
      <c r="A41" s="108" t="s">
        <v>52</v>
      </c>
      <c r="B41" s="108" t="s">
        <v>27</v>
      </c>
      <c r="C41" s="122" t="s">
        <v>51</v>
      </c>
      <c r="D41" s="119">
        <v>1350000</v>
      </c>
    </row>
    <row r="42" spans="1:4" s="107" customFormat="1" x14ac:dyDescent="0.35">
      <c r="A42" s="108" t="s">
        <v>53</v>
      </c>
      <c r="B42" s="108" t="s">
        <v>27</v>
      </c>
      <c r="C42" s="122" t="s">
        <v>51</v>
      </c>
      <c r="D42" s="119">
        <v>1200000</v>
      </c>
    </row>
    <row r="43" spans="1:4" s="107" customFormat="1" x14ac:dyDescent="0.35">
      <c r="A43" s="108" t="s">
        <v>270</v>
      </c>
      <c r="B43" s="108" t="s">
        <v>23</v>
      </c>
      <c r="C43" s="122" t="s">
        <v>51</v>
      </c>
      <c r="D43" s="119">
        <v>250000</v>
      </c>
    </row>
    <row r="44" spans="1:4" s="107" customFormat="1" x14ac:dyDescent="0.35">
      <c r="A44" s="108" t="s">
        <v>50</v>
      </c>
      <c r="B44" s="108" t="s">
        <v>27</v>
      </c>
      <c r="C44" s="122" t="s">
        <v>51</v>
      </c>
      <c r="D44" s="119">
        <v>100000</v>
      </c>
    </row>
    <row r="45" spans="1:4" s="107" customFormat="1" x14ac:dyDescent="0.35">
      <c r="A45" s="108" t="s">
        <v>56</v>
      </c>
      <c r="B45" s="108" t="s">
        <v>27</v>
      </c>
      <c r="C45" s="122" t="s">
        <v>51</v>
      </c>
      <c r="D45" s="119">
        <v>400000</v>
      </c>
    </row>
    <row r="46" spans="1:4" s="107" customFormat="1" x14ac:dyDescent="0.35">
      <c r="A46" s="108" t="s">
        <v>54</v>
      </c>
      <c r="B46" s="108" t="s">
        <v>23</v>
      </c>
      <c r="C46" s="122" t="s">
        <v>51</v>
      </c>
      <c r="D46" s="119">
        <v>8000000</v>
      </c>
    </row>
    <row r="47" spans="1:4" s="107" customFormat="1" x14ac:dyDescent="0.35">
      <c r="A47" s="108" t="s">
        <v>55</v>
      </c>
      <c r="B47" s="108" t="s">
        <v>27</v>
      </c>
      <c r="C47" s="122" t="s">
        <v>51</v>
      </c>
      <c r="D47" s="119">
        <v>250000</v>
      </c>
    </row>
    <row r="48" spans="1:4" s="107" customFormat="1" ht="29.15" x14ac:dyDescent="0.35">
      <c r="A48" s="108" t="s">
        <v>271</v>
      </c>
      <c r="B48" s="108" t="s">
        <v>46</v>
      </c>
      <c r="C48" s="122" t="s">
        <v>57</v>
      </c>
      <c r="D48" s="119">
        <v>30000</v>
      </c>
    </row>
    <row r="49" spans="1:4" s="107" customFormat="1" x14ac:dyDescent="0.35">
      <c r="A49" s="108" t="s">
        <v>272</v>
      </c>
      <c r="B49" s="108" t="s">
        <v>27</v>
      </c>
      <c r="C49" s="122" t="s">
        <v>58</v>
      </c>
      <c r="D49" s="119">
        <v>25000</v>
      </c>
    </row>
    <row r="50" spans="1:4" s="107" customFormat="1" x14ac:dyDescent="0.35">
      <c r="A50" s="108" t="s">
        <v>273</v>
      </c>
      <c r="B50" s="108" t="s">
        <v>27</v>
      </c>
      <c r="C50" s="122" t="s">
        <v>58</v>
      </c>
      <c r="D50" s="119">
        <v>250000</v>
      </c>
    </row>
    <row r="51" spans="1:4" s="107" customFormat="1" x14ac:dyDescent="0.35">
      <c r="A51" s="108" t="s">
        <v>274</v>
      </c>
      <c r="B51" s="108" t="s">
        <v>27</v>
      </c>
      <c r="C51" s="122" t="s">
        <v>58</v>
      </c>
      <c r="D51" s="119">
        <v>300000</v>
      </c>
    </row>
    <row r="52" spans="1:4" s="107" customFormat="1" ht="29.15" x14ac:dyDescent="0.35">
      <c r="A52" s="108" t="s">
        <v>59</v>
      </c>
      <c r="B52" s="108" t="s">
        <v>46</v>
      </c>
      <c r="C52" s="109" t="s">
        <v>60</v>
      </c>
      <c r="D52" s="119">
        <v>150000</v>
      </c>
    </row>
    <row r="53" spans="1:4" s="107" customFormat="1" ht="29.15" x14ac:dyDescent="0.35">
      <c r="A53" s="108" t="s">
        <v>61</v>
      </c>
      <c r="B53" s="108" t="s">
        <v>46</v>
      </c>
      <c r="C53" s="109" t="s">
        <v>60</v>
      </c>
      <c r="D53" s="119">
        <v>200000</v>
      </c>
    </row>
    <row r="54" spans="1:4" s="107" customFormat="1" x14ac:dyDescent="0.35">
      <c r="A54" s="108" t="s">
        <v>62</v>
      </c>
      <c r="B54" s="108" t="s">
        <v>23</v>
      </c>
      <c r="C54" s="109" t="s">
        <v>60</v>
      </c>
      <c r="D54" s="119">
        <v>150000</v>
      </c>
    </row>
    <row r="55" spans="1:4" s="107" customFormat="1" x14ac:dyDescent="0.35">
      <c r="A55" s="108" t="s">
        <v>63</v>
      </c>
      <c r="B55" s="108" t="s">
        <v>27</v>
      </c>
      <c r="C55" s="109" t="s">
        <v>60</v>
      </c>
      <c r="D55" s="119">
        <v>500000</v>
      </c>
    </row>
    <row r="56" spans="1:4" s="107" customFormat="1" ht="29.15" x14ac:dyDescent="0.35">
      <c r="A56" s="108" t="s">
        <v>65</v>
      </c>
      <c r="B56" s="108" t="s">
        <v>23</v>
      </c>
      <c r="C56" s="109" t="s">
        <v>60</v>
      </c>
      <c r="D56" s="119">
        <v>200000</v>
      </c>
    </row>
    <row r="57" spans="1:4" s="107" customFormat="1" x14ac:dyDescent="0.35">
      <c r="A57" s="108" t="s">
        <v>64</v>
      </c>
      <c r="B57" s="108" t="s">
        <v>23</v>
      </c>
      <c r="C57" s="109" t="s">
        <v>60</v>
      </c>
      <c r="D57" s="119">
        <v>25000</v>
      </c>
    </row>
    <row r="58" spans="1:4" s="107" customFormat="1" ht="30" x14ac:dyDescent="0.25">
      <c r="A58" s="108" t="s">
        <v>275</v>
      </c>
      <c r="B58" s="108" t="s">
        <v>46</v>
      </c>
      <c r="C58" s="109" t="s">
        <v>66</v>
      </c>
      <c r="D58" s="119">
        <v>300000</v>
      </c>
    </row>
    <row r="59" spans="1:4" s="107" customFormat="1" ht="30" x14ac:dyDescent="0.25">
      <c r="A59" s="108" t="s">
        <v>276</v>
      </c>
      <c r="B59" s="108" t="s">
        <v>46</v>
      </c>
      <c r="C59" s="109" t="s">
        <v>67</v>
      </c>
      <c r="D59" s="119">
        <v>150000</v>
      </c>
    </row>
    <row r="60" spans="1:4" s="107" customFormat="1" ht="15" x14ac:dyDescent="0.25">
      <c r="A60" s="108" t="s">
        <v>277</v>
      </c>
      <c r="B60" s="108"/>
      <c r="C60" s="109" t="s">
        <v>67</v>
      </c>
      <c r="D60" s="119">
        <v>200000</v>
      </c>
    </row>
    <row r="61" spans="1:4" s="107" customFormat="1" ht="30" x14ac:dyDescent="0.25">
      <c r="A61" s="108" t="s">
        <v>76</v>
      </c>
      <c r="B61" s="108" t="s">
        <v>23</v>
      </c>
      <c r="C61" s="109" t="s">
        <v>69</v>
      </c>
      <c r="D61" s="119">
        <v>100000</v>
      </c>
    </row>
    <row r="62" spans="1:4" s="107" customFormat="1" ht="15" x14ac:dyDescent="0.25">
      <c r="A62" s="108" t="s">
        <v>68</v>
      </c>
      <c r="B62" s="108" t="s">
        <v>23</v>
      </c>
      <c r="C62" s="109" t="s">
        <v>69</v>
      </c>
      <c r="D62" s="119">
        <v>250000</v>
      </c>
    </row>
    <row r="63" spans="1:4" s="107" customFormat="1" ht="15" x14ac:dyDescent="0.25">
      <c r="A63" s="108" t="s">
        <v>70</v>
      </c>
      <c r="B63" s="108" t="s">
        <v>27</v>
      </c>
      <c r="C63" s="109" t="s">
        <v>69</v>
      </c>
      <c r="D63" s="119">
        <v>2500000</v>
      </c>
    </row>
    <row r="64" spans="1:4" s="107" customFormat="1" ht="15" x14ac:dyDescent="0.25">
      <c r="A64" s="108" t="s">
        <v>71</v>
      </c>
      <c r="B64" s="108" t="s">
        <v>27</v>
      </c>
      <c r="C64" s="109" t="s">
        <v>69</v>
      </c>
      <c r="D64" s="119">
        <v>150000</v>
      </c>
    </row>
    <row r="65" spans="1:4" s="107" customFormat="1" ht="15" x14ac:dyDescent="0.25">
      <c r="A65" s="108" t="s">
        <v>75</v>
      </c>
      <c r="B65" s="108" t="s">
        <v>27</v>
      </c>
      <c r="C65" s="109" t="s">
        <v>69</v>
      </c>
      <c r="D65" s="119">
        <v>520000</v>
      </c>
    </row>
    <row r="66" spans="1:4" s="107" customFormat="1" ht="15" x14ac:dyDescent="0.25">
      <c r="A66" s="108" t="s">
        <v>78</v>
      </c>
      <c r="B66" s="108" t="s">
        <v>27</v>
      </c>
      <c r="C66" s="109" t="s">
        <v>69</v>
      </c>
      <c r="D66" s="119">
        <v>400000</v>
      </c>
    </row>
    <row r="67" spans="1:4" s="107" customFormat="1" ht="30" x14ac:dyDescent="0.25">
      <c r="A67" s="108" t="s">
        <v>74</v>
      </c>
      <c r="B67" s="108" t="s">
        <v>27</v>
      </c>
      <c r="C67" s="109" t="s">
        <v>69</v>
      </c>
      <c r="D67" s="119">
        <v>750000</v>
      </c>
    </row>
    <row r="68" spans="1:4" s="107" customFormat="1" ht="30" x14ac:dyDescent="0.25">
      <c r="A68" s="123" t="s">
        <v>80</v>
      </c>
      <c r="B68" s="120" t="s">
        <v>46</v>
      </c>
      <c r="C68" s="121" t="s">
        <v>69</v>
      </c>
      <c r="D68" s="119">
        <v>200000</v>
      </c>
    </row>
    <row r="69" spans="1:4" s="107" customFormat="1" ht="30" x14ac:dyDescent="0.25">
      <c r="A69" s="108" t="s">
        <v>72</v>
      </c>
      <c r="B69" s="108" t="s">
        <v>46</v>
      </c>
      <c r="C69" s="109" t="s">
        <v>69</v>
      </c>
      <c r="D69" s="119">
        <v>1500000</v>
      </c>
    </row>
    <row r="70" spans="1:4" s="107" customFormat="1" ht="30" x14ac:dyDescent="0.25">
      <c r="A70" s="108" t="s">
        <v>73</v>
      </c>
      <c r="B70" s="108" t="s">
        <v>46</v>
      </c>
      <c r="C70" s="109" t="s">
        <v>69</v>
      </c>
      <c r="D70" s="119">
        <v>2000000</v>
      </c>
    </row>
    <row r="71" spans="1:4" s="107" customFormat="1" ht="30" x14ac:dyDescent="0.25">
      <c r="A71" s="108" t="s">
        <v>79</v>
      </c>
      <c r="B71" s="108" t="s">
        <v>46</v>
      </c>
      <c r="C71" s="109" t="s">
        <v>69</v>
      </c>
      <c r="D71" s="119">
        <v>180000</v>
      </c>
    </row>
    <row r="72" spans="1:4" s="107" customFormat="1" ht="30" x14ac:dyDescent="0.25">
      <c r="A72" s="108" t="s">
        <v>77</v>
      </c>
      <c r="B72" s="108" t="s">
        <v>46</v>
      </c>
      <c r="C72" s="109" t="s">
        <v>69</v>
      </c>
      <c r="D72" s="119">
        <v>100000</v>
      </c>
    </row>
    <row r="73" spans="1:4" s="107" customFormat="1" ht="15" x14ac:dyDescent="0.25">
      <c r="A73" s="108" t="s">
        <v>244</v>
      </c>
      <c r="B73" s="108" t="s">
        <v>234</v>
      </c>
      <c r="C73" s="109" t="s">
        <v>69</v>
      </c>
      <c r="D73" s="119">
        <v>50000</v>
      </c>
    </row>
    <row r="74" spans="1:4" s="107" customFormat="1" ht="15" x14ac:dyDescent="0.25">
      <c r="A74" s="123" t="s">
        <v>81</v>
      </c>
      <c r="B74" s="120" t="s">
        <v>27</v>
      </c>
      <c r="C74" s="121" t="s">
        <v>82</v>
      </c>
      <c r="D74" s="119">
        <v>25000</v>
      </c>
    </row>
    <row r="75" spans="1:4" s="107" customFormat="1" ht="15" x14ac:dyDescent="0.25">
      <c r="A75" s="123" t="s">
        <v>83</v>
      </c>
      <c r="B75" s="120" t="s">
        <v>27</v>
      </c>
      <c r="C75" s="121" t="s">
        <v>82</v>
      </c>
      <c r="D75" s="119">
        <v>145000</v>
      </c>
    </row>
    <row r="76" spans="1:4" s="107" customFormat="1" ht="15" x14ac:dyDescent="0.25">
      <c r="A76" s="123" t="s">
        <v>84</v>
      </c>
      <c r="B76" s="120" t="s">
        <v>27</v>
      </c>
      <c r="C76" s="121" t="s">
        <v>85</v>
      </c>
      <c r="D76" s="119">
        <v>100000</v>
      </c>
    </row>
    <row r="77" spans="1:4" s="107" customFormat="1" ht="30" x14ac:dyDescent="0.25">
      <c r="A77" s="123" t="s">
        <v>86</v>
      </c>
      <c r="B77" s="120" t="s">
        <v>46</v>
      </c>
      <c r="C77" s="121" t="s">
        <v>85</v>
      </c>
      <c r="D77" s="119">
        <v>200000</v>
      </c>
    </row>
    <row r="78" spans="1:4" s="107" customFormat="1" ht="30" x14ac:dyDescent="0.25">
      <c r="A78" s="123" t="s">
        <v>87</v>
      </c>
      <c r="B78" s="120" t="s">
        <v>46</v>
      </c>
      <c r="C78" s="121" t="s">
        <v>85</v>
      </c>
      <c r="D78" s="119">
        <v>150000</v>
      </c>
    </row>
    <row r="79" spans="1:4" s="107" customFormat="1" ht="30" x14ac:dyDescent="0.25">
      <c r="A79" s="108" t="s">
        <v>95</v>
      </c>
      <c r="B79" s="108" t="s">
        <v>46</v>
      </c>
      <c r="C79" s="109" t="s">
        <v>89</v>
      </c>
      <c r="D79" s="119">
        <v>300000</v>
      </c>
    </row>
    <row r="80" spans="1:4" s="107" customFormat="1" ht="30" x14ac:dyDescent="0.25">
      <c r="A80" s="108" t="s">
        <v>92</v>
      </c>
      <c r="B80" s="108" t="s">
        <v>46</v>
      </c>
      <c r="C80" s="109" t="s">
        <v>89</v>
      </c>
      <c r="D80" s="119">
        <v>150000</v>
      </c>
    </row>
    <row r="81" spans="1:4" s="107" customFormat="1" ht="30" x14ac:dyDescent="0.25">
      <c r="A81" s="108" t="s">
        <v>96</v>
      </c>
      <c r="B81" s="108" t="s">
        <v>46</v>
      </c>
      <c r="C81" s="109" t="s">
        <v>89</v>
      </c>
      <c r="D81" s="119">
        <v>1560000</v>
      </c>
    </row>
    <row r="82" spans="1:4" s="107" customFormat="1" ht="30" x14ac:dyDescent="0.25">
      <c r="A82" s="108" t="s">
        <v>90</v>
      </c>
      <c r="B82" s="108" t="s">
        <v>46</v>
      </c>
      <c r="C82" s="109" t="s">
        <v>89</v>
      </c>
      <c r="D82" s="119">
        <v>520000</v>
      </c>
    </row>
    <row r="83" spans="1:4" s="107" customFormat="1" ht="30" x14ac:dyDescent="0.25">
      <c r="A83" s="108" t="s">
        <v>94</v>
      </c>
      <c r="B83" s="108" t="s">
        <v>46</v>
      </c>
      <c r="C83" s="109" t="s">
        <v>89</v>
      </c>
      <c r="D83" s="119">
        <v>1500000</v>
      </c>
    </row>
    <row r="84" spans="1:4" s="107" customFormat="1" ht="30" x14ac:dyDescent="0.25">
      <c r="A84" s="108" t="s">
        <v>88</v>
      </c>
      <c r="B84" s="108" t="s">
        <v>46</v>
      </c>
      <c r="C84" s="109" t="s">
        <v>89</v>
      </c>
      <c r="D84" s="119">
        <v>300000</v>
      </c>
    </row>
    <row r="85" spans="1:4" s="107" customFormat="1" ht="30" x14ac:dyDescent="0.25">
      <c r="A85" s="108" t="s">
        <v>91</v>
      </c>
      <c r="B85" s="108" t="s">
        <v>46</v>
      </c>
      <c r="C85" s="109" t="s">
        <v>89</v>
      </c>
      <c r="D85" s="119">
        <v>200000</v>
      </c>
    </row>
    <row r="86" spans="1:4" s="107" customFormat="1" ht="30" x14ac:dyDescent="0.25">
      <c r="A86" s="108" t="s">
        <v>93</v>
      </c>
      <c r="B86" s="108" t="s">
        <v>46</v>
      </c>
      <c r="C86" s="109" t="s">
        <v>89</v>
      </c>
      <c r="D86" s="119">
        <v>500000</v>
      </c>
    </row>
    <row r="87" spans="1:4" s="107" customFormat="1" ht="15" x14ac:dyDescent="0.25">
      <c r="A87" s="108" t="s">
        <v>278</v>
      </c>
      <c r="B87" s="108" t="s">
        <v>27</v>
      </c>
      <c r="C87" s="109" t="s">
        <v>97</v>
      </c>
      <c r="D87" s="119">
        <v>520000</v>
      </c>
    </row>
    <row r="88" spans="1:4" s="107" customFormat="1" ht="30" x14ac:dyDescent="0.25">
      <c r="A88" s="124" t="s">
        <v>98</v>
      </c>
      <c r="B88" s="108" t="s">
        <v>46</v>
      </c>
      <c r="C88" s="122" t="s">
        <v>99</v>
      </c>
      <c r="D88" s="119">
        <v>3000000</v>
      </c>
    </row>
    <row r="89" spans="1:4" s="107" customFormat="1" ht="30" x14ac:dyDescent="0.25">
      <c r="A89" s="108" t="s">
        <v>100</v>
      </c>
      <c r="B89" s="108" t="s">
        <v>46</v>
      </c>
      <c r="C89" s="122" t="s">
        <v>99</v>
      </c>
      <c r="D89" s="119">
        <v>100000</v>
      </c>
    </row>
    <row r="90" spans="1:4" s="107" customFormat="1" ht="30" x14ac:dyDescent="0.25">
      <c r="A90" s="108" t="s">
        <v>101</v>
      </c>
      <c r="B90" s="108" t="s">
        <v>46</v>
      </c>
      <c r="C90" s="122" t="s">
        <v>99</v>
      </c>
      <c r="D90" s="119">
        <v>500000</v>
      </c>
    </row>
    <row r="91" spans="1:4" s="107" customFormat="1" ht="30" x14ac:dyDescent="0.25">
      <c r="A91" s="108" t="s">
        <v>102</v>
      </c>
      <c r="B91" s="108" t="s">
        <v>46</v>
      </c>
      <c r="C91" s="122" t="s">
        <v>103</v>
      </c>
      <c r="D91" s="119">
        <v>300000</v>
      </c>
    </row>
    <row r="92" spans="1:4" s="107" customFormat="1" ht="30" x14ac:dyDescent="0.25">
      <c r="A92" s="125" t="s">
        <v>104</v>
      </c>
      <c r="B92" s="125" t="s">
        <v>46</v>
      </c>
      <c r="C92" s="126" t="s">
        <v>105</v>
      </c>
      <c r="D92" s="119">
        <v>130000</v>
      </c>
    </row>
    <row r="93" spans="1:4" s="107" customFormat="1" ht="15" x14ac:dyDescent="0.25">
      <c r="A93" s="125" t="s">
        <v>110</v>
      </c>
      <c r="B93" s="125" t="s">
        <v>23</v>
      </c>
      <c r="C93" s="126" t="s">
        <v>105</v>
      </c>
      <c r="D93" s="119">
        <v>1000000</v>
      </c>
    </row>
    <row r="94" spans="1:4" s="107" customFormat="1" ht="15" x14ac:dyDescent="0.25">
      <c r="A94" s="125" t="s">
        <v>112</v>
      </c>
      <c r="B94" s="125" t="s">
        <v>23</v>
      </c>
      <c r="C94" s="127" t="s">
        <v>105</v>
      </c>
      <c r="D94" s="119">
        <v>200000</v>
      </c>
    </row>
    <row r="95" spans="1:4" s="107" customFormat="1" ht="30" x14ac:dyDescent="0.25">
      <c r="A95" s="125" t="s">
        <v>108</v>
      </c>
      <c r="B95" s="125" t="s">
        <v>46</v>
      </c>
      <c r="C95" s="126" t="s">
        <v>105</v>
      </c>
      <c r="D95" s="119">
        <v>50000</v>
      </c>
    </row>
    <row r="96" spans="1:4" s="107" customFormat="1" ht="30" x14ac:dyDescent="0.25">
      <c r="A96" s="125" t="s">
        <v>107</v>
      </c>
      <c r="B96" s="125" t="s">
        <v>46</v>
      </c>
      <c r="C96" s="126" t="s">
        <v>105</v>
      </c>
      <c r="D96" s="119">
        <v>200000</v>
      </c>
    </row>
    <row r="97" spans="1:4" s="107" customFormat="1" ht="30" x14ac:dyDescent="0.25">
      <c r="A97" s="128" t="s">
        <v>109</v>
      </c>
      <c r="B97" s="125" t="s">
        <v>46</v>
      </c>
      <c r="C97" s="127" t="s">
        <v>105</v>
      </c>
      <c r="D97" s="119">
        <v>150000</v>
      </c>
    </row>
    <row r="98" spans="1:4" s="107" customFormat="1" ht="30" x14ac:dyDescent="0.25">
      <c r="A98" s="128" t="s">
        <v>114</v>
      </c>
      <c r="B98" s="125" t="s">
        <v>46</v>
      </c>
      <c r="C98" s="127" t="s">
        <v>105</v>
      </c>
      <c r="D98" s="119">
        <v>5000000</v>
      </c>
    </row>
    <row r="99" spans="1:4" s="107" customFormat="1" ht="30" x14ac:dyDescent="0.25">
      <c r="A99" s="125" t="s">
        <v>106</v>
      </c>
      <c r="B99" s="125" t="s">
        <v>46</v>
      </c>
      <c r="C99" s="126" t="s">
        <v>105</v>
      </c>
      <c r="D99" s="119">
        <v>26000</v>
      </c>
    </row>
    <row r="100" spans="1:4" s="107" customFormat="1" ht="30" x14ac:dyDescent="0.25">
      <c r="A100" s="125" t="s">
        <v>111</v>
      </c>
      <c r="B100" s="125" t="s">
        <v>46</v>
      </c>
      <c r="C100" s="126" t="s">
        <v>105</v>
      </c>
      <c r="D100" s="119">
        <v>500000</v>
      </c>
    </row>
    <row r="101" spans="1:4" s="107" customFormat="1" ht="30" x14ac:dyDescent="0.25">
      <c r="A101" s="128" t="s">
        <v>120</v>
      </c>
      <c r="B101" s="125" t="s">
        <v>46</v>
      </c>
      <c r="C101" s="127" t="s">
        <v>105</v>
      </c>
      <c r="D101" s="119">
        <v>780000</v>
      </c>
    </row>
    <row r="102" spans="1:4" s="107" customFormat="1" ht="30" x14ac:dyDescent="0.25">
      <c r="A102" s="128" t="s">
        <v>113</v>
      </c>
      <c r="B102" s="125" t="s">
        <v>46</v>
      </c>
      <c r="C102" s="127" t="s">
        <v>105</v>
      </c>
      <c r="D102" s="119">
        <v>162000</v>
      </c>
    </row>
    <row r="103" spans="1:4" s="107" customFormat="1" ht="30" x14ac:dyDescent="0.25">
      <c r="A103" s="128" t="s">
        <v>119</v>
      </c>
      <c r="B103" s="125" t="s">
        <v>46</v>
      </c>
      <c r="C103" s="127" t="s">
        <v>105</v>
      </c>
      <c r="D103" s="119">
        <v>800000</v>
      </c>
    </row>
    <row r="104" spans="1:4" s="107" customFormat="1" ht="30" x14ac:dyDescent="0.25">
      <c r="A104" s="128" t="s">
        <v>115</v>
      </c>
      <c r="B104" s="125" t="s">
        <v>46</v>
      </c>
      <c r="C104" s="127" t="s">
        <v>105</v>
      </c>
      <c r="D104" s="119">
        <v>24000</v>
      </c>
    </row>
    <row r="105" spans="1:4" s="107" customFormat="1" ht="30" x14ac:dyDescent="0.25">
      <c r="A105" s="128" t="s">
        <v>116</v>
      </c>
      <c r="B105" s="125" t="s">
        <v>46</v>
      </c>
      <c r="C105" s="127" t="s">
        <v>105</v>
      </c>
      <c r="D105" s="119">
        <v>1170000</v>
      </c>
    </row>
    <row r="106" spans="1:4" s="107" customFormat="1" ht="15" x14ac:dyDescent="0.25">
      <c r="A106" s="108" t="s">
        <v>117</v>
      </c>
      <c r="B106" s="108" t="s">
        <v>27</v>
      </c>
      <c r="C106" s="122" t="s">
        <v>118</v>
      </c>
      <c r="D106" s="119">
        <v>300000</v>
      </c>
    </row>
    <row r="107" spans="1:4" s="107" customFormat="1" ht="15" x14ac:dyDescent="0.25">
      <c r="A107" s="123" t="s">
        <v>123</v>
      </c>
      <c r="B107" s="108" t="s">
        <v>27</v>
      </c>
      <c r="C107" s="121" t="s">
        <v>122</v>
      </c>
      <c r="D107" s="119">
        <v>1800000</v>
      </c>
    </row>
    <row r="108" spans="1:4" s="107" customFormat="1" ht="15" x14ac:dyDescent="0.25">
      <c r="A108" s="123" t="s">
        <v>126</v>
      </c>
      <c r="B108" s="120" t="s">
        <v>27</v>
      </c>
      <c r="C108" s="121" t="s">
        <v>122</v>
      </c>
      <c r="D108" s="119">
        <v>1900000</v>
      </c>
    </row>
    <row r="109" spans="1:4" s="107" customFormat="1" ht="15" x14ac:dyDescent="0.25">
      <c r="A109" s="123" t="s">
        <v>121</v>
      </c>
      <c r="B109" s="108" t="s">
        <v>27</v>
      </c>
      <c r="C109" s="121" t="s">
        <v>122</v>
      </c>
      <c r="D109" s="119">
        <v>2100000</v>
      </c>
    </row>
    <row r="110" spans="1:4" s="107" customFormat="1" ht="15" x14ac:dyDescent="0.25">
      <c r="A110" s="123" t="s">
        <v>124</v>
      </c>
      <c r="B110" s="120" t="s">
        <v>27</v>
      </c>
      <c r="C110" s="121" t="s">
        <v>122</v>
      </c>
      <c r="D110" s="119">
        <v>130000</v>
      </c>
    </row>
    <row r="111" spans="1:4" s="107" customFormat="1" ht="15" x14ac:dyDescent="0.25">
      <c r="A111" s="123" t="s">
        <v>279</v>
      </c>
      <c r="B111" s="108" t="s">
        <v>27</v>
      </c>
      <c r="C111" s="121" t="s">
        <v>122</v>
      </c>
      <c r="D111" s="119">
        <v>2200000</v>
      </c>
    </row>
    <row r="112" spans="1:4" s="107" customFormat="1" ht="15" x14ac:dyDescent="0.25">
      <c r="A112" s="123" t="s">
        <v>125</v>
      </c>
      <c r="B112" s="120" t="s">
        <v>27</v>
      </c>
      <c r="C112" s="121" t="s">
        <v>122</v>
      </c>
      <c r="D112" s="119">
        <v>150000</v>
      </c>
    </row>
    <row r="113" spans="1:4" s="107" customFormat="1" ht="15" x14ac:dyDescent="0.25">
      <c r="A113" s="123" t="s">
        <v>127</v>
      </c>
      <c r="B113" s="120" t="s">
        <v>27</v>
      </c>
      <c r="C113" s="121" t="s">
        <v>122</v>
      </c>
      <c r="D113" s="119">
        <v>13100000</v>
      </c>
    </row>
    <row r="114" spans="1:4" s="107" customFormat="1" ht="30" x14ac:dyDescent="0.25">
      <c r="A114" s="123" t="s">
        <v>128</v>
      </c>
      <c r="B114" s="120" t="s">
        <v>27</v>
      </c>
      <c r="C114" s="121" t="s">
        <v>122</v>
      </c>
      <c r="D114" s="119">
        <v>200000</v>
      </c>
    </row>
    <row r="115" spans="1:4" s="107" customFormat="1" ht="30" x14ac:dyDescent="0.25">
      <c r="A115" s="123" t="s">
        <v>129</v>
      </c>
      <c r="B115" s="120" t="s">
        <v>27</v>
      </c>
      <c r="C115" s="121" t="s">
        <v>122</v>
      </c>
      <c r="D115" s="119">
        <v>550000</v>
      </c>
    </row>
    <row r="116" spans="1:4" s="107" customFormat="1" x14ac:dyDescent="0.35">
      <c r="A116" s="123" t="s">
        <v>280</v>
      </c>
      <c r="B116" s="120" t="s">
        <v>27</v>
      </c>
      <c r="C116" s="121" t="s">
        <v>122</v>
      </c>
      <c r="D116" s="119">
        <v>300000</v>
      </c>
    </row>
    <row r="117" spans="1:4" ht="15" x14ac:dyDescent="0.25">
      <c r="A117" s="7"/>
      <c r="B117" s="7"/>
      <c r="C117" s="6"/>
      <c r="D117" s="8"/>
    </row>
    <row r="118" spans="1:4" ht="31.5" x14ac:dyDescent="0.6">
      <c r="A118" s="129" t="s">
        <v>130</v>
      </c>
      <c r="B118" s="130"/>
      <c r="C118" s="131"/>
      <c r="D118" s="132">
        <f>SUM(D3:D117)</f>
        <v>442550000</v>
      </c>
    </row>
    <row r="119" spans="1:4" ht="15" x14ac:dyDescent="0.25">
      <c r="C119" s="6"/>
      <c r="D119" s="133"/>
    </row>
    <row r="120" spans="1:4" ht="15" x14ac:dyDescent="0.25">
      <c r="C120" s="6" t="s">
        <v>234</v>
      </c>
      <c r="D120" s="8">
        <v>21817000</v>
      </c>
    </row>
    <row r="121" spans="1:4" ht="15" x14ac:dyDescent="0.25">
      <c r="C121" s="6" t="s">
        <v>122</v>
      </c>
      <c r="D121" s="8">
        <v>22430000</v>
      </c>
    </row>
    <row r="122" spans="1:4" ht="15" x14ac:dyDescent="0.25">
      <c r="C122" s="6" t="s">
        <v>69</v>
      </c>
      <c r="D122" s="8">
        <v>9320000</v>
      </c>
    </row>
    <row r="123" spans="1:4" ht="15" x14ac:dyDescent="0.25">
      <c r="C123" s="6" t="s">
        <v>238</v>
      </c>
      <c r="D123" s="8">
        <f>374103000+2725000</f>
        <v>376828000</v>
      </c>
    </row>
    <row r="124" spans="1:4" ht="15" x14ac:dyDescent="0.25">
      <c r="C124" s="6" t="s">
        <v>51</v>
      </c>
      <c r="D124" s="8">
        <v>12155000</v>
      </c>
    </row>
    <row r="125" spans="1:4" ht="15" x14ac:dyDescent="0.25">
      <c r="C125" s="12" t="s">
        <v>242</v>
      </c>
      <c r="D125" s="8">
        <f>SUM(D120:D124)</f>
        <v>442550000</v>
      </c>
    </row>
    <row r="126" spans="1:4" ht="15" x14ac:dyDescent="0.25">
      <c r="C126" s="6"/>
      <c r="D126" s="8"/>
    </row>
    <row r="127" spans="1:4" ht="15" x14ac:dyDescent="0.25">
      <c r="C127" s="6"/>
      <c r="D127" s="8"/>
    </row>
    <row r="128" spans="1:4" ht="15" x14ac:dyDescent="0.25">
      <c r="C128" s="6"/>
      <c r="D128" s="8"/>
    </row>
    <row r="129" spans="3:4" ht="15" x14ac:dyDescent="0.25">
      <c r="C129" s="6"/>
      <c r="D129" s="8"/>
    </row>
    <row r="130" spans="3:4" ht="15" x14ac:dyDescent="0.25">
      <c r="C130" s="6"/>
      <c r="D130" s="8"/>
    </row>
    <row r="131" spans="3:4" ht="15" x14ac:dyDescent="0.25">
      <c r="C131" s="6"/>
      <c r="D131" s="8"/>
    </row>
    <row r="132" spans="3:4" ht="15" x14ac:dyDescent="0.25">
      <c r="C132" s="6"/>
      <c r="D132" s="8"/>
    </row>
    <row r="133" spans="3:4" ht="15" x14ac:dyDescent="0.25">
      <c r="C133" s="6"/>
      <c r="D133" s="8"/>
    </row>
    <row r="134" spans="3:4" ht="15" x14ac:dyDescent="0.25">
      <c r="C134" s="6"/>
      <c r="D134" s="8"/>
    </row>
    <row r="135" spans="3:4" ht="15" x14ac:dyDescent="0.25">
      <c r="C135" s="6"/>
      <c r="D135" s="8"/>
    </row>
    <row r="136" spans="3:4" ht="15" x14ac:dyDescent="0.25">
      <c r="C136" s="6"/>
      <c r="D136" s="8"/>
    </row>
    <row r="137" spans="3:4" x14ac:dyDescent="0.35">
      <c r="C137" s="6"/>
      <c r="D137" s="8"/>
    </row>
    <row r="138" spans="3:4" x14ac:dyDescent="0.35">
      <c r="C138" s="6"/>
      <c r="D138" s="8"/>
    </row>
    <row r="139" spans="3:4" x14ac:dyDescent="0.35">
      <c r="C139" s="6"/>
      <c r="D139" s="8"/>
    </row>
    <row r="140" spans="3:4" x14ac:dyDescent="0.35">
      <c r="C140" s="6"/>
      <c r="D140" s="8"/>
    </row>
    <row r="141" spans="3:4" x14ac:dyDescent="0.35">
      <c r="C141" s="6"/>
      <c r="D141" s="8"/>
    </row>
    <row r="142" spans="3:4" x14ac:dyDescent="0.35">
      <c r="C142" s="6"/>
      <c r="D142" s="8"/>
    </row>
    <row r="143" spans="3:4" x14ac:dyDescent="0.35">
      <c r="C143" s="6"/>
      <c r="D143" s="8"/>
    </row>
    <row r="144" spans="3:4" x14ac:dyDescent="0.35">
      <c r="C144" s="6"/>
      <c r="D144" s="8"/>
    </row>
    <row r="145" spans="3:4" x14ac:dyDescent="0.35">
      <c r="C145" s="6"/>
      <c r="D145" s="8"/>
    </row>
    <row r="146" spans="3:4" x14ac:dyDescent="0.35">
      <c r="C146" s="6"/>
      <c r="D146" s="8"/>
    </row>
    <row r="147" spans="3:4" x14ac:dyDescent="0.35">
      <c r="C147" s="6"/>
      <c r="D147" s="8"/>
    </row>
    <row r="148" spans="3:4" x14ac:dyDescent="0.35">
      <c r="C148" s="6"/>
      <c r="D148" s="8"/>
    </row>
    <row r="149" spans="3:4" x14ac:dyDescent="0.35">
      <c r="C149" s="6"/>
      <c r="D149" s="8"/>
    </row>
    <row r="150" spans="3:4" x14ac:dyDescent="0.35">
      <c r="C150" s="6"/>
      <c r="D150" s="8"/>
    </row>
    <row r="151" spans="3:4" x14ac:dyDescent="0.35">
      <c r="C151" s="6"/>
      <c r="D151" s="8"/>
    </row>
    <row r="152" spans="3:4" x14ac:dyDescent="0.35">
      <c r="C152" s="6"/>
      <c r="D152" s="8"/>
    </row>
    <row r="153" spans="3:4" x14ac:dyDescent="0.35">
      <c r="C153" s="6"/>
      <c r="D153" s="8"/>
    </row>
    <row r="154" spans="3:4" x14ac:dyDescent="0.35">
      <c r="C154" s="6"/>
      <c r="D154" s="8"/>
    </row>
    <row r="155" spans="3:4" x14ac:dyDescent="0.35">
      <c r="C155" s="6"/>
      <c r="D155" s="8"/>
    </row>
    <row r="156" spans="3:4" x14ac:dyDescent="0.35">
      <c r="C156" s="6"/>
      <c r="D156" s="8"/>
    </row>
    <row r="157" spans="3:4" x14ac:dyDescent="0.35">
      <c r="C157" s="6"/>
      <c r="D157" s="8"/>
    </row>
    <row r="158" spans="3:4" x14ac:dyDescent="0.35">
      <c r="C158" s="6"/>
      <c r="D158" s="8"/>
    </row>
    <row r="159" spans="3:4" x14ac:dyDescent="0.35">
      <c r="C159" s="6"/>
      <c r="D159" s="8"/>
    </row>
    <row r="160" spans="3:4" x14ac:dyDescent="0.35">
      <c r="C160" s="6"/>
      <c r="D160" s="8"/>
    </row>
    <row r="161" spans="3:4" x14ac:dyDescent="0.35">
      <c r="C161" s="6"/>
      <c r="D161" s="8"/>
    </row>
    <row r="162" spans="3:4" x14ac:dyDescent="0.35">
      <c r="C162" s="6"/>
      <c r="D162" s="8"/>
    </row>
    <row r="163" spans="3:4" x14ac:dyDescent="0.35">
      <c r="C163" s="6"/>
      <c r="D163" s="8"/>
    </row>
    <row r="164" spans="3:4" x14ac:dyDescent="0.35">
      <c r="C164" s="6"/>
      <c r="D164" s="8"/>
    </row>
    <row r="165" spans="3:4" x14ac:dyDescent="0.35">
      <c r="C165" s="6"/>
      <c r="D165" s="8"/>
    </row>
    <row r="166" spans="3:4" x14ac:dyDescent="0.35">
      <c r="C166" s="6"/>
      <c r="D166" s="8"/>
    </row>
    <row r="167" spans="3:4" x14ac:dyDescent="0.35">
      <c r="C167" s="6"/>
      <c r="D167" s="8"/>
    </row>
    <row r="168" spans="3:4" x14ac:dyDescent="0.35">
      <c r="C168" s="6"/>
      <c r="D168" s="8"/>
    </row>
    <row r="169" spans="3:4" x14ac:dyDescent="0.35">
      <c r="C169" s="6"/>
      <c r="D169" s="8"/>
    </row>
    <row r="170" spans="3:4" x14ac:dyDescent="0.35">
      <c r="C170" s="6"/>
      <c r="D170" s="8"/>
    </row>
    <row r="171" spans="3:4" x14ac:dyDescent="0.35">
      <c r="C171" s="6"/>
      <c r="D171" s="8"/>
    </row>
    <row r="172" spans="3:4" x14ac:dyDescent="0.35">
      <c r="C172" s="6"/>
      <c r="D172" s="8"/>
    </row>
    <row r="173" spans="3:4" x14ac:dyDescent="0.35">
      <c r="C173" s="6"/>
      <c r="D173" s="8"/>
    </row>
    <row r="174" spans="3:4" x14ac:dyDescent="0.35">
      <c r="C174" s="6"/>
      <c r="D174" s="8"/>
    </row>
    <row r="175" spans="3:4" x14ac:dyDescent="0.35">
      <c r="C175" s="6"/>
      <c r="D175" s="8"/>
    </row>
    <row r="176" spans="3:4" x14ac:dyDescent="0.35">
      <c r="C176" s="6"/>
      <c r="D176" s="8"/>
    </row>
    <row r="177" spans="3:4" x14ac:dyDescent="0.35">
      <c r="C177" s="6"/>
      <c r="D177" s="8"/>
    </row>
    <row r="178" spans="3:4" x14ac:dyDescent="0.35">
      <c r="C178" s="6"/>
      <c r="D178" s="8"/>
    </row>
    <row r="179" spans="3:4" x14ac:dyDescent="0.35">
      <c r="C179" s="6"/>
      <c r="D179" s="8"/>
    </row>
    <row r="180" spans="3:4" x14ac:dyDescent="0.35">
      <c r="C180" s="6"/>
      <c r="D180" s="8"/>
    </row>
    <row r="181" spans="3:4" x14ac:dyDescent="0.35">
      <c r="C181" s="6"/>
      <c r="D181" s="8"/>
    </row>
    <row r="182" spans="3:4" x14ac:dyDescent="0.35">
      <c r="C182" s="6"/>
      <c r="D182" s="8"/>
    </row>
    <row r="183" spans="3:4" x14ac:dyDescent="0.35">
      <c r="C183" s="6"/>
      <c r="D183" s="8"/>
    </row>
    <row r="184" spans="3:4" x14ac:dyDescent="0.35">
      <c r="C184" s="6"/>
      <c r="D184" s="8"/>
    </row>
    <row r="185" spans="3:4" x14ac:dyDescent="0.35">
      <c r="C185" s="6"/>
      <c r="D185" s="8"/>
    </row>
    <row r="186" spans="3:4" x14ac:dyDescent="0.35">
      <c r="C186" s="6"/>
      <c r="D186" s="8"/>
    </row>
    <row r="187" spans="3:4" x14ac:dyDescent="0.35">
      <c r="C187" s="6"/>
      <c r="D187" s="8"/>
    </row>
    <row r="188" spans="3:4" x14ac:dyDescent="0.35">
      <c r="C188" s="6"/>
      <c r="D188" s="8"/>
    </row>
    <row r="189" spans="3:4" x14ac:dyDescent="0.35">
      <c r="C189" s="6"/>
      <c r="D189" s="8"/>
    </row>
    <row r="190" spans="3:4" x14ac:dyDescent="0.35">
      <c r="C190" s="6"/>
      <c r="D190" s="8"/>
    </row>
    <row r="191" spans="3:4" x14ac:dyDescent="0.35">
      <c r="C191" s="6"/>
      <c r="D191" s="8"/>
    </row>
    <row r="192" spans="3:4" x14ac:dyDescent="0.35">
      <c r="C192" s="6"/>
      <c r="D192" s="8"/>
    </row>
    <row r="193" spans="3:4" x14ac:dyDescent="0.35">
      <c r="C193" s="6"/>
      <c r="D193" s="8"/>
    </row>
    <row r="194" spans="3:4" x14ac:dyDescent="0.35">
      <c r="C194" s="6"/>
      <c r="D194" s="8"/>
    </row>
    <row r="195" spans="3:4" x14ac:dyDescent="0.35">
      <c r="C195" s="6"/>
      <c r="D195" s="8"/>
    </row>
    <row r="196" spans="3:4" x14ac:dyDescent="0.35">
      <c r="C196" s="6"/>
      <c r="D196" s="8"/>
    </row>
    <row r="197" spans="3:4" x14ac:dyDescent="0.35">
      <c r="C197" s="6"/>
      <c r="D197" s="8"/>
    </row>
    <row r="198" spans="3:4" x14ac:dyDescent="0.35">
      <c r="C198" s="6"/>
      <c r="D198" s="8"/>
    </row>
    <row r="199" spans="3:4" x14ac:dyDescent="0.35">
      <c r="C199" s="6"/>
      <c r="D199" s="8"/>
    </row>
    <row r="200" spans="3:4" x14ac:dyDescent="0.35">
      <c r="C200" s="6"/>
      <c r="D200" s="8"/>
    </row>
    <row r="201" spans="3:4" x14ac:dyDescent="0.35">
      <c r="C201" s="6"/>
      <c r="D201" s="8"/>
    </row>
    <row r="202" spans="3:4" x14ac:dyDescent="0.35">
      <c r="C202" s="6"/>
      <c r="D202" s="8"/>
    </row>
    <row r="203" spans="3:4" x14ac:dyDescent="0.35">
      <c r="C203" s="6"/>
      <c r="D203" s="8"/>
    </row>
    <row r="204" spans="3:4" x14ac:dyDescent="0.35">
      <c r="C204" s="6"/>
      <c r="D204" s="8"/>
    </row>
    <row r="205" spans="3:4" x14ac:dyDescent="0.35">
      <c r="C205" s="6"/>
      <c r="D205" s="8"/>
    </row>
    <row r="206" spans="3:4" x14ac:dyDescent="0.35">
      <c r="C206" s="6"/>
      <c r="D206" s="8"/>
    </row>
    <row r="207" spans="3:4" x14ac:dyDescent="0.35">
      <c r="C207" s="6"/>
      <c r="D207" s="8"/>
    </row>
    <row r="208" spans="3:4" x14ac:dyDescent="0.35">
      <c r="C208" s="6"/>
      <c r="D208" s="8"/>
    </row>
    <row r="209" spans="3:4" x14ac:dyDescent="0.35">
      <c r="C209" s="6"/>
      <c r="D209" s="8"/>
    </row>
    <row r="210" spans="3:4" x14ac:dyDescent="0.35">
      <c r="C210" s="6"/>
      <c r="D210" s="8"/>
    </row>
    <row r="211" spans="3:4" x14ac:dyDescent="0.35">
      <c r="C211" s="6"/>
      <c r="D211" s="8"/>
    </row>
    <row r="212" spans="3:4" x14ac:dyDescent="0.35">
      <c r="C212" s="6"/>
      <c r="D212" s="8"/>
    </row>
    <row r="213" spans="3:4" x14ac:dyDescent="0.35">
      <c r="C213" s="6"/>
      <c r="D213" s="8"/>
    </row>
    <row r="214" spans="3:4" x14ac:dyDescent="0.35">
      <c r="C214" s="6"/>
      <c r="D214" s="8"/>
    </row>
    <row r="215" spans="3:4" x14ac:dyDescent="0.35">
      <c r="C215" s="6"/>
      <c r="D215" s="8"/>
    </row>
    <row r="216" spans="3:4" x14ac:dyDescent="0.35">
      <c r="C216" s="6"/>
      <c r="D216" s="8"/>
    </row>
    <row r="217" spans="3:4" x14ac:dyDescent="0.35">
      <c r="C217" s="6"/>
      <c r="D217" s="8"/>
    </row>
    <row r="218" spans="3:4" x14ac:dyDescent="0.35">
      <c r="C218" s="6"/>
      <c r="D218" s="8"/>
    </row>
    <row r="219" spans="3:4" x14ac:dyDescent="0.35">
      <c r="C219" s="6"/>
      <c r="D219" s="8"/>
    </row>
    <row r="220" spans="3:4" x14ac:dyDescent="0.35">
      <c r="C220" s="6"/>
      <c r="D220" s="8"/>
    </row>
    <row r="221" spans="3:4" x14ac:dyDescent="0.35">
      <c r="C221" s="6"/>
      <c r="D221" s="8"/>
    </row>
    <row r="222" spans="3:4" x14ac:dyDescent="0.35">
      <c r="C222" s="6"/>
      <c r="D222" s="8"/>
    </row>
    <row r="223" spans="3:4" x14ac:dyDescent="0.35">
      <c r="C223" s="6"/>
      <c r="D223" s="8"/>
    </row>
    <row r="224" spans="3:4" x14ac:dyDescent="0.35">
      <c r="C224" s="6"/>
      <c r="D224" s="8"/>
    </row>
    <row r="225" spans="3:4" x14ac:dyDescent="0.35">
      <c r="C225" s="6"/>
      <c r="D225" s="8"/>
    </row>
    <row r="226" spans="3:4" x14ac:dyDescent="0.35">
      <c r="C226" s="6"/>
      <c r="D226" s="8"/>
    </row>
    <row r="227" spans="3:4" x14ac:dyDescent="0.35">
      <c r="C227" s="6"/>
      <c r="D227" s="8"/>
    </row>
    <row r="228" spans="3:4" x14ac:dyDescent="0.35">
      <c r="C228" s="6"/>
      <c r="D228" s="8"/>
    </row>
    <row r="229" spans="3:4" x14ac:dyDescent="0.35">
      <c r="C229" s="6"/>
      <c r="D229" s="8"/>
    </row>
    <row r="230" spans="3:4" x14ac:dyDescent="0.35">
      <c r="C230" s="6"/>
      <c r="D230" s="8"/>
    </row>
    <row r="231" spans="3:4" x14ac:dyDescent="0.35">
      <c r="C231" s="6"/>
      <c r="D231" s="8"/>
    </row>
    <row r="232" spans="3:4" x14ac:dyDescent="0.35">
      <c r="C232" s="6"/>
      <c r="D232" s="8"/>
    </row>
    <row r="233" spans="3:4" x14ac:dyDescent="0.35">
      <c r="C233" s="6"/>
      <c r="D233" s="8"/>
    </row>
    <row r="234" spans="3:4" x14ac:dyDescent="0.35">
      <c r="C234" s="6"/>
      <c r="D234" s="8"/>
    </row>
    <row r="235" spans="3:4" x14ac:dyDescent="0.35">
      <c r="C235" s="6"/>
      <c r="D235" s="8"/>
    </row>
    <row r="236" spans="3:4" x14ac:dyDescent="0.35">
      <c r="C236" s="6"/>
      <c r="D236" s="8"/>
    </row>
    <row r="237" spans="3:4" x14ac:dyDescent="0.35">
      <c r="C237" s="6"/>
      <c r="D237" s="8"/>
    </row>
    <row r="238" spans="3:4" x14ac:dyDescent="0.35">
      <c r="C238" s="6"/>
      <c r="D238" s="8"/>
    </row>
    <row r="239" spans="3:4" x14ac:dyDescent="0.35">
      <c r="C239" s="6"/>
      <c r="D239" s="8"/>
    </row>
    <row r="240" spans="3:4" x14ac:dyDescent="0.35">
      <c r="C240" s="6"/>
      <c r="D240" s="8"/>
    </row>
    <row r="241" spans="3:4" x14ac:dyDescent="0.35">
      <c r="C241" s="6"/>
      <c r="D241" s="8"/>
    </row>
    <row r="242" spans="3:4" x14ac:dyDescent="0.35">
      <c r="C242" s="6"/>
      <c r="D242" s="8"/>
    </row>
    <row r="243" spans="3:4" x14ac:dyDescent="0.35">
      <c r="C243" s="6"/>
      <c r="D243" s="8"/>
    </row>
    <row r="244" spans="3:4" x14ac:dyDescent="0.35">
      <c r="C244" s="6"/>
      <c r="D244" s="8"/>
    </row>
    <row r="245" spans="3:4" x14ac:dyDescent="0.35">
      <c r="C245" s="6"/>
      <c r="D245" s="8"/>
    </row>
    <row r="246" spans="3:4" x14ac:dyDescent="0.35">
      <c r="C246" s="6"/>
      <c r="D246" s="8"/>
    </row>
    <row r="247" spans="3:4" x14ac:dyDescent="0.35">
      <c r="C247" s="6"/>
      <c r="D247" s="8"/>
    </row>
    <row r="248" spans="3:4" x14ac:dyDescent="0.35">
      <c r="C248" s="6"/>
      <c r="D248" s="8"/>
    </row>
    <row r="249" spans="3:4" x14ac:dyDescent="0.35">
      <c r="C249" s="6"/>
      <c r="D249" s="8"/>
    </row>
    <row r="250" spans="3:4" x14ac:dyDescent="0.35">
      <c r="C250" s="6"/>
      <c r="D250" s="8"/>
    </row>
    <row r="251" spans="3:4" x14ac:dyDescent="0.35">
      <c r="C251" s="6"/>
      <c r="D251" s="8"/>
    </row>
    <row r="252" spans="3:4" x14ac:dyDescent="0.35">
      <c r="C252" s="6"/>
      <c r="D252" s="8"/>
    </row>
    <row r="253" spans="3:4" x14ac:dyDescent="0.35">
      <c r="C253" s="6"/>
      <c r="D253" s="8"/>
    </row>
    <row r="254" spans="3:4" x14ac:dyDescent="0.35">
      <c r="C254" s="6"/>
      <c r="D254" s="8"/>
    </row>
    <row r="255" spans="3:4" x14ac:dyDescent="0.35">
      <c r="C255" s="6"/>
      <c r="D255" s="8"/>
    </row>
    <row r="256" spans="3:4" x14ac:dyDescent="0.35">
      <c r="C256" s="6"/>
      <c r="D256" s="8"/>
    </row>
    <row r="257" spans="3:4" x14ac:dyDescent="0.35">
      <c r="C257" s="6"/>
      <c r="D257" s="8"/>
    </row>
    <row r="258" spans="3:4" x14ac:dyDescent="0.35">
      <c r="C258" s="6"/>
      <c r="D258" s="8"/>
    </row>
    <row r="259" spans="3:4" x14ac:dyDescent="0.35">
      <c r="C259" s="6"/>
      <c r="D259" s="8"/>
    </row>
    <row r="260" spans="3:4" x14ac:dyDescent="0.35">
      <c r="C260" s="6"/>
      <c r="D260" s="8"/>
    </row>
    <row r="261" spans="3:4" x14ac:dyDescent="0.35">
      <c r="C261" s="6"/>
      <c r="D261" s="8"/>
    </row>
    <row r="262" spans="3:4" x14ac:dyDescent="0.35">
      <c r="C262" s="6"/>
      <c r="D262" s="8"/>
    </row>
    <row r="263" spans="3:4" x14ac:dyDescent="0.35">
      <c r="C263" s="6"/>
      <c r="D263" s="8"/>
    </row>
    <row r="264" spans="3:4" x14ac:dyDescent="0.35">
      <c r="C264" s="6"/>
      <c r="D264" s="8"/>
    </row>
    <row r="265" spans="3:4" x14ac:dyDescent="0.35">
      <c r="C265" s="6"/>
      <c r="D265" s="8"/>
    </row>
    <row r="266" spans="3:4" x14ac:dyDescent="0.35">
      <c r="C266" s="6"/>
      <c r="D266" s="8"/>
    </row>
    <row r="267" spans="3:4" x14ac:dyDescent="0.35">
      <c r="C267" s="6"/>
      <c r="D267" s="8"/>
    </row>
    <row r="268" spans="3:4" x14ac:dyDescent="0.35">
      <c r="C268" s="6"/>
      <c r="D268" s="8"/>
    </row>
    <row r="269" spans="3:4" x14ac:dyDescent="0.35">
      <c r="C269" s="6"/>
      <c r="D269" s="8"/>
    </row>
    <row r="270" spans="3:4" x14ac:dyDescent="0.35">
      <c r="C270" s="6"/>
      <c r="D270" s="8"/>
    </row>
    <row r="271" spans="3:4" x14ac:dyDescent="0.35">
      <c r="C271" s="6"/>
      <c r="D271" s="8"/>
    </row>
    <row r="272" spans="3:4" x14ac:dyDescent="0.35">
      <c r="C272" s="6"/>
      <c r="D272" s="8"/>
    </row>
    <row r="273" spans="3:4" x14ac:dyDescent="0.35">
      <c r="C273" s="6"/>
      <c r="D273" s="8"/>
    </row>
    <row r="274" spans="3:4" x14ac:dyDescent="0.35">
      <c r="C274" s="6"/>
      <c r="D274" s="8"/>
    </row>
    <row r="275" spans="3:4" x14ac:dyDescent="0.35">
      <c r="C275" s="6"/>
      <c r="D275" s="8"/>
    </row>
    <row r="276" spans="3:4" x14ac:dyDescent="0.35">
      <c r="C276" s="6"/>
      <c r="D276" s="8"/>
    </row>
    <row r="277" spans="3:4" x14ac:dyDescent="0.35">
      <c r="C277" s="6"/>
      <c r="D277" s="8"/>
    </row>
    <row r="278" spans="3:4" x14ac:dyDescent="0.35">
      <c r="C278" s="6"/>
      <c r="D278" s="8"/>
    </row>
    <row r="279" spans="3:4" x14ac:dyDescent="0.35">
      <c r="C279" s="6"/>
      <c r="D279" s="8"/>
    </row>
    <row r="280" spans="3:4" x14ac:dyDescent="0.35">
      <c r="C280" s="6"/>
      <c r="D280" s="8"/>
    </row>
    <row r="281" spans="3:4" x14ac:dyDescent="0.35">
      <c r="C281" s="6"/>
      <c r="D281" s="8"/>
    </row>
    <row r="282" spans="3:4" x14ac:dyDescent="0.35">
      <c r="C282" s="6"/>
      <c r="D282" s="8"/>
    </row>
    <row r="283" spans="3:4" x14ac:dyDescent="0.35">
      <c r="C283" s="6"/>
      <c r="D283" s="8"/>
    </row>
    <row r="284" spans="3:4" x14ac:dyDescent="0.35">
      <c r="C284" s="6"/>
      <c r="D284" s="8"/>
    </row>
    <row r="285" spans="3:4" x14ac:dyDescent="0.35">
      <c r="C285" s="6"/>
      <c r="D285" s="8"/>
    </row>
    <row r="286" spans="3:4" x14ac:dyDescent="0.35">
      <c r="C286" s="6"/>
      <c r="D286" s="8"/>
    </row>
    <row r="287" spans="3:4" x14ac:dyDescent="0.35">
      <c r="C287" s="6"/>
      <c r="D287" s="8"/>
    </row>
    <row r="288" spans="3:4" x14ac:dyDescent="0.35">
      <c r="C288" s="6"/>
      <c r="D288" s="8"/>
    </row>
    <row r="289" spans="3:4" x14ac:dyDescent="0.35">
      <c r="C289" s="6"/>
      <c r="D289" s="8"/>
    </row>
    <row r="290" spans="3:4" x14ac:dyDescent="0.35">
      <c r="C290" s="6"/>
      <c r="D290" s="8"/>
    </row>
    <row r="291" spans="3:4" x14ac:dyDescent="0.35">
      <c r="C291" s="6"/>
      <c r="D291" s="8"/>
    </row>
    <row r="292" spans="3:4" x14ac:dyDescent="0.35">
      <c r="C292" s="6"/>
      <c r="D292" s="8"/>
    </row>
    <row r="293" spans="3:4" x14ac:dyDescent="0.35">
      <c r="C293" s="6"/>
      <c r="D293" s="8"/>
    </row>
    <row r="294" spans="3:4" x14ac:dyDescent="0.35">
      <c r="C294" s="6"/>
      <c r="D294" s="8"/>
    </row>
    <row r="295" spans="3:4" x14ac:dyDescent="0.35">
      <c r="C295" s="6"/>
      <c r="D295" s="8"/>
    </row>
    <row r="296" spans="3:4" x14ac:dyDescent="0.35">
      <c r="C296" s="6"/>
      <c r="D296" s="8"/>
    </row>
    <row r="297" spans="3:4" x14ac:dyDescent="0.35">
      <c r="C297" s="6"/>
      <c r="D297" s="8"/>
    </row>
    <row r="298" spans="3:4" x14ac:dyDescent="0.35">
      <c r="C298" s="6"/>
      <c r="D298" s="8"/>
    </row>
    <row r="299" spans="3:4" x14ac:dyDescent="0.35">
      <c r="C299" s="6"/>
      <c r="D299" s="8"/>
    </row>
    <row r="300" spans="3:4" x14ac:dyDescent="0.35">
      <c r="C300" s="6"/>
      <c r="D300" s="8"/>
    </row>
    <row r="301" spans="3:4" x14ac:dyDescent="0.35">
      <c r="C301" s="6"/>
      <c r="D301" s="8"/>
    </row>
    <row r="302" spans="3:4" x14ac:dyDescent="0.35">
      <c r="C302" s="6"/>
      <c r="D302" s="8"/>
    </row>
    <row r="303" spans="3:4" x14ac:dyDescent="0.35">
      <c r="C303" s="6"/>
      <c r="D303" s="8"/>
    </row>
    <row r="304" spans="3:4" x14ac:dyDescent="0.35">
      <c r="C304" s="6"/>
      <c r="D304" s="8"/>
    </row>
    <row r="305" spans="3:4" x14ac:dyDescent="0.35">
      <c r="C305" s="6"/>
      <c r="D305" s="8"/>
    </row>
    <row r="306" spans="3:4" x14ac:dyDescent="0.35">
      <c r="C306" s="6"/>
      <c r="D306" s="8"/>
    </row>
    <row r="307" spans="3:4" x14ac:dyDescent="0.35">
      <c r="C307" s="6"/>
      <c r="D307" s="8"/>
    </row>
    <row r="308" spans="3:4" x14ac:dyDescent="0.35">
      <c r="C308" s="6"/>
      <c r="D308" s="8"/>
    </row>
    <row r="309" spans="3:4" x14ac:dyDescent="0.35">
      <c r="C309" s="6"/>
      <c r="D309" s="8"/>
    </row>
    <row r="310" spans="3:4" x14ac:dyDescent="0.35">
      <c r="C310" s="6"/>
      <c r="D310" s="8"/>
    </row>
    <row r="311" spans="3:4" x14ac:dyDescent="0.35">
      <c r="C311" s="6"/>
      <c r="D311" s="8"/>
    </row>
    <row r="312" spans="3:4" x14ac:dyDescent="0.35">
      <c r="C312" s="6"/>
      <c r="D312" s="8"/>
    </row>
    <row r="313" spans="3:4" x14ac:dyDescent="0.35">
      <c r="C313" s="6"/>
      <c r="D313" s="8"/>
    </row>
    <row r="314" spans="3:4" x14ac:dyDescent="0.35">
      <c r="C314" s="6"/>
      <c r="D314" s="8"/>
    </row>
    <row r="315" spans="3:4" x14ac:dyDescent="0.35">
      <c r="C315" s="6"/>
      <c r="D315" s="8"/>
    </row>
    <row r="316" spans="3:4" x14ac:dyDescent="0.35">
      <c r="C316" s="6"/>
      <c r="D316" s="8"/>
    </row>
    <row r="317" spans="3:4" x14ac:dyDescent="0.35">
      <c r="C317" s="6"/>
      <c r="D317" s="8"/>
    </row>
    <row r="318" spans="3:4" x14ac:dyDescent="0.35">
      <c r="C318" s="6"/>
      <c r="D318" s="8"/>
    </row>
    <row r="319" spans="3:4" x14ac:dyDescent="0.35">
      <c r="C319" s="6"/>
      <c r="D319" s="8"/>
    </row>
    <row r="320" spans="3:4" x14ac:dyDescent="0.35">
      <c r="C320" s="6"/>
      <c r="D320" s="8"/>
    </row>
    <row r="321" spans="3:4" x14ac:dyDescent="0.35">
      <c r="C321" s="6"/>
      <c r="D321" s="8"/>
    </row>
    <row r="322" spans="3:4" x14ac:dyDescent="0.35">
      <c r="C322" s="6"/>
      <c r="D322" s="8"/>
    </row>
    <row r="323" spans="3:4" x14ac:dyDescent="0.35">
      <c r="C323" s="6"/>
      <c r="D323" s="8"/>
    </row>
    <row r="324" spans="3:4" x14ac:dyDescent="0.35">
      <c r="C324" s="6"/>
      <c r="D324" s="8"/>
    </row>
    <row r="325" spans="3:4" x14ac:dyDescent="0.35">
      <c r="C325" s="6"/>
      <c r="D325" s="8"/>
    </row>
    <row r="326" spans="3:4" x14ac:dyDescent="0.35">
      <c r="C326" s="6"/>
      <c r="D326" s="8"/>
    </row>
    <row r="327" spans="3:4" x14ac:dyDescent="0.35">
      <c r="C327" s="6"/>
      <c r="D327" s="8"/>
    </row>
    <row r="328" spans="3:4" x14ac:dyDescent="0.35">
      <c r="C328" s="6"/>
      <c r="D328" s="8"/>
    </row>
    <row r="329" spans="3:4" x14ac:dyDescent="0.35">
      <c r="C329" s="6"/>
      <c r="D329" s="8"/>
    </row>
    <row r="330" spans="3:4" x14ac:dyDescent="0.35">
      <c r="C330" s="6"/>
      <c r="D330" s="8"/>
    </row>
    <row r="331" spans="3:4" x14ac:dyDescent="0.35">
      <c r="C331" s="6"/>
      <c r="D331" s="8"/>
    </row>
    <row r="332" spans="3:4" x14ac:dyDescent="0.35">
      <c r="C332" s="6"/>
      <c r="D332" s="8"/>
    </row>
    <row r="333" spans="3:4" x14ac:dyDescent="0.35">
      <c r="C333" s="6"/>
      <c r="D333" s="8"/>
    </row>
    <row r="334" spans="3:4" x14ac:dyDescent="0.35">
      <c r="C334" s="6"/>
      <c r="D334" s="8"/>
    </row>
    <row r="335" spans="3:4" x14ac:dyDescent="0.35">
      <c r="C335" s="6"/>
      <c r="D335" s="8"/>
    </row>
    <row r="336" spans="3:4" x14ac:dyDescent="0.35">
      <c r="C336" s="6"/>
      <c r="D336" s="8"/>
    </row>
    <row r="337" spans="3:4" x14ac:dyDescent="0.35">
      <c r="C337" s="6"/>
      <c r="D337" s="8"/>
    </row>
    <row r="338" spans="3:4" x14ac:dyDescent="0.35">
      <c r="C338" s="6"/>
      <c r="D338" s="8"/>
    </row>
    <row r="339" spans="3:4" x14ac:dyDescent="0.35">
      <c r="C339" s="6"/>
      <c r="D339" s="8"/>
    </row>
    <row r="340" spans="3:4" x14ac:dyDescent="0.35">
      <c r="C340" s="6"/>
      <c r="D340" s="8"/>
    </row>
    <row r="341" spans="3:4" x14ac:dyDescent="0.35">
      <c r="C341" s="6"/>
      <c r="D341" s="8"/>
    </row>
    <row r="342" spans="3:4" x14ac:dyDescent="0.35">
      <c r="C342" s="6"/>
      <c r="D342" s="8"/>
    </row>
    <row r="343" spans="3:4" x14ac:dyDescent="0.35">
      <c r="C343" s="6"/>
      <c r="D343" s="8"/>
    </row>
    <row r="344" spans="3:4" x14ac:dyDescent="0.35">
      <c r="C344" s="6"/>
      <c r="D344" s="8"/>
    </row>
    <row r="345" spans="3:4" x14ac:dyDescent="0.35">
      <c r="C345" s="6"/>
      <c r="D345" s="8"/>
    </row>
    <row r="346" spans="3:4" x14ac:dyDescent="0.35">
      <c r="C346" s="6"/>
      <c r="D346" s="8"/>
    </row>
    <row r="347" spans="3:4" x14ac:dyDescent="0.35">
      <c r="C347" s="6"/>
      <c r="D347" s="8"/>
    </row>
    <row r="348" spans="3:4" x14ac:dyDescent="0.35">
      <c r="C348" s="6"/>
      <c r="D348" s="8"/>
    </row>
    <row r="349" spans="3:4" x14ac:dyDescent="0.35">
      <c r="C349" s="6"/>
      <c r="D349" s="8"/>
    </row>
    <row r="350" spans="3:4" x14ac:dyDescent="0.35">
      <c r="C350" s="6"/>
      <c r="D350" s="8"/>
    </row>
    <row r="351" spans="3:4" x14ac:dyDescent="0.35">
      <c r="C351" s="6"/>
      <c r="D351" s="8"/>
    </row>
    <row r="352" spans="3:4" x14ac:dyDescent="0.35">
      <c r="C352" s="6"/>
      <c r="D352" s="8"/>
    </row>
    <row r="353" spans="3:4" x14ac:dyDescent="0.35">
      <c r="C353" s="6"/>
      <c r="D353" s="8"/>
    </row>
    <row r="354" spans="3:4" x14ac:dyDescent="0.35">
      <c r="C354" s="6"/>
      <c r="D354" s="8"/>
    </row>
    <row r="355" spans="3:4" x14ac:dyDescent="0.35">
      <c r="C355" s="6"/>
      <c r="D355" s="8"/>
    </row>
    <row r="356" spans="3:4" x14ac:dyDescent="0.35">
      <c r="C356" s="6"/>
      <c r="D356" s="8"/>
    </row>
    <row r="357" spans="3:4" x14ac:dyDescent="0.35">
      <c r="C357" s="6"/>
      <c r="D357" s="8"/>
    </row>
    <row r="358" spans="3:4" x14ac:dyDescent="0.35">
      <c r="C358" s="6"/>
      <c r="D358" s="8"/>
    </row>
    <row r="359" spans="3:4" x14ac:dyDescent="0.35">
      <c r="C359" s="6"/>
      <c r="D359" s="8"/>
    </row>
    <row r="360" spans="3:4" x14ac:dyDescent="0.35">
      <c r="C360" s="6"/>
      <c r="D360" s="8"/>
    </row>
    <row r="361" spans="3:4" x14ac:dyDescent="0.35">
      <c r="C361" s="6"/>
      <c r="D361" s="8"/>
    </row>
    <row r="362" spans="3:4" x14ac:dyDescent="0.35">
      <c r="C362" s="6"/>
      <c r="D362" s="8"/>
    </row>
    <row r="363" spans="3:4" x14ac:dyDescent="0.35">
      <c r="C363" s="6"/>
      <c r="D363" s="8"/>
    </row>
    <row r="364" spans="3:4" x14ac:dyDescent="0.35">
      <c r="C364" s="6"/>
      <c r="D364" s="8"/>
    </row>
    <row r="365" spans="3:4" x14ac:dyDescent="0.35">
      <c r="C365" s="6"/>
      <c r="D365" s="8"/>
    </row>
    <row r="366" spans="3:4" x14ac:dyDescent="0.35">
      <c r="C366" s="6"/>
      <c r="D366" s="8"/>
    </row>
    <row r="367" spans="3:4" x14ac:dyDescent="0.35">
      <c r="C367" s="6"/>
      <c r="D367" s="8"/>
    </row>
    <row r="368" spans="3:4" x14ac:dyDescent="0.35">
      <c r="C368" s="6"/>
      <c r="D368" s="8"/>
    </row>
    <row r="369" spans="3:4" x14ac:dyDescent="0.35">
      <c r="C369" s="6"/>
      <c r="D369" s="8"/>
    </row>
    <row r="370" spans="3:4" x14ac:dyDescent="0.35">
      <c r="C370" s="6"/>
      <c r="D370" s="8"/>
    </row>
    <row r="371" spans="3:4" x14ac:dyDescent="0.35">
      <c r="C371" s="6"/>
      <c r="D371" s="8"/>
    </row>
    <row r="372" spans="3:4" x14ac:dyDescent="0.35">
      <c r="C372" s="6"/>
      <c r="D372" s="8"/>
    </row>
    <row r="373" spans="3:4" x14ac:dyDescent="0.35">
      <c r="C373" s="6"/>
      <c r="D373" s="8"/>
    </row>
    <row r="374" spans="3:4" x14ac:dyDescent="0.35">
      <c r="C374" s="6"/>
      <c r="D374" s="8"/>
    </row>
    <row r="375" spans="3:4" x14ac:dyDescent="0.35">
      <c r="C375" s="6"/>
      <c r="D375" s="8"/>
    </row>
    <row r="376" spans="3:4" x14ac:dyDescent="0.35">
      <c r="C376" s="6"/>
      <c r="D376" s="8"/>
    </row>
    <row r="377" spans="3:4" x14ac:dyDescent="0.35">
      <c r="C377" s="6"/>
      <c r="D377" s="8"/>
    </row>
    <row r="378" spans="3:4" x14ac:dyDescent="0.35">
      <c r="C378" s="6"/>
      <c r="D378" s="8"/>
    </row>
    <row r="379" spans="3:4" x14ac:dyDescent="0.35">
      <c r="C379" s="6"/>
      <c r="D379" s="8"/>
    </row>
    <row r="380" spans="3:4" x14ac:dyDescent="0.35">
      <c r="C380" s="6"/>
      <c r="D380" s="8"/>
    </row>
    <row r="381" spans="3:4" x14ac:dyDescent="0.35">
      <c r="C381" s="6"/>
      <c r="D381" s="8"/>
    </row>
    <row r="382" spans="3:4" x14ac:dyDescent="0.35">
      <c r="C382" s="6"/>
      <c r="D382" s="8"/>
    </row>
    <row r="383" spans="3:4" x14ac:dyDescent="0.35">
      <c r="C383" s="6"/>
      <c r="D383" s="8"/>
    </row>
    <row r="384" spans="3:4" x14ac:dyDescent="0.35">
      <c r="C384" s="6"/>
      <c r="D384" s="8"/>
    </row>
    <row r="385" spans="3:4" x14ac:dyDescent="0.35">
      <c r="C385" s="6"/>
      <c r="D385" s="8"/>
    </row>
    <row r="386" spans="3:4" x14ac:dyDescent="0.35">
      <c r="C386" s="6"/>
      <c r="D386" s="8"/>
    </row>
    <row r="387" spans="3:4" x14ac:dyDescent="0.35">
      <c r="C387" s="6"/>
      <c r="D387" s="8"/>
    </row>
    <row r="388" spans="3:4" x14ac:dyDescent="0.35">
      <c r="C388" s="6"/>
      <c r="D388" s="8"/>
    </row>
    <row r="389" spans="3:4" x14ac:dyDescent="0.35">
      <c r="C389" s="6"/>
      <c r="D389" s="8"/>
    </row>
    <row r="390" spans="3:4" x14ac:dyDescent="0.35">
      <c r="C390" s="6"/>
      <c r="D390" s="8"/>
    </row>
    <row r="391" spans="3:4" x14ac:dyDescent="0.35">
      <c r="C391" s="6"/>
      <c r="D391" s="8"/>
    </row>
    <row r="392" spans="3:4" x14ac:dyDescent="0.35">
      <c r="C392" s="6"/>
      <c r="D392" s="8"/>
    </row>
    <row r="393" spans="3:4" x14ac:dyDescent="0.35">
      <c r="C393" s="6"/>
      <c r="D393" s="8"/>
    </row>
    <row r="394" spans="3:4" x14ac:dyDescent="0.35">
      <c r="C394" s="6"/>
      <c r="D394" s="8"/>
    </row>
    <row r="395" spans="3:4" x14ac:dyDescent="0.35">
      <c r="C395" s="6"/>
      <c r="D395" s="8"/>
    </row>
    <row r="396" spans="3:4" x14ac:dyDescent="0.35">
      <c r="C396" s="6"/>
      <c r="D396" s="8"/>
    </row>
    <row r="397" spans="3:4" x14ac:dyDescent="0.35">
      <c r="C397" s="6"/>
      <c r="D397" s="8"/>
    </row>
    <row r="398" spans="3:4" x14ac:dyDescent="0.35">
      <c r="C398" s="6"/>
      <c r="D398" s="8"/>
    </row>
    <row r="399" spans="3:4" x14ac:dyDescent="0.35">
      <c r="C399" s="6"/>
      <c r="D399" s="8"/>
    </row>
    <row r="400" spans="3:4" x14ac:dyDescent="0.35">
      <c r="C400" s="6"/>
      <c r="D400" s="8"/>
    </row>
    <row r="401" spans="3:4" x14ac:dyDescent="0.35">
      <c r="C401" s="6"/>
      <c r="D401" s="8"/>
    </row>
    <row r="402" spans="3:4" x14ac:dyDescent="0.35">
      <c r="C402" s="6"/>
      <c r="D402" s="8"/>
    </row>
    <row r="403" spans="3:4" x14ac:dyDescent="0.35">
      <c r="C403" s="6"/>
      <c r="D403" s="8"/>
    </row>
    <row r="404" spans="3:4" x14ac:dyDescent="0.35">
      <c r="C404" s="6"/>
      <c r="D404" s="8"/>
    </row>
    <row r="405" spans="3:4" x14ac:dyDescent="0.35">
      <c r="C405" s="6"/>
      <c r="D405" s="8"/>
    </row>
    <row r="406" spans="3:4" x14ac:dyDescent="0.35">
      <c r="C406" s="6"/>
      <c r="D406" s="8"/>
    </row>
    <row r="407" spans="3:4" x14ac:dyDescent="0.35">
      <c r="C407" s="6"/>
      <c r="D407" s="8"/>
    </row>
    <row r="408" spans="3:4" x14ac:dyDescent="0.35">
      <c r="C408" s="6"/>
      <c r="D408" s="8"/>
    </row>
    <row r="409" spans="3:4" x14ac:dyDescent="0.35">
      <c r="C409" s="6"/>
      <c r="D409" s="8"/>
    </row>
    <row r="410" spans="3:4" x14ac:dyDescent="0.35">
      <c r="C410" s="6"/>
      <c r="D410" s="8"/>
    </row>
    <row r="411" spans="3:4" x14ac:dyDescent="0.35">
      <c r="C411" s="6"/>
      <c r="D411" s="8"/>
    </row>
    <row r="412" spans="3:4" x14ac:dyDescent="0.35">
      <c r="C412" s="6"/>
      <c r="D412" s="8"/>
    </row>
    <row r="413" spans="3:4" x14ac:dyDescent="0.35">
      <c r="C413" s="6"/>
      <c r="D413" s="8"/>
    </row>
    <row r="414" spans="3:4" x14ac:dyDescent="0.35">
      <c r="C414" s="6"/>
      <c r="D414" s="8"/>
    </row>
    <row r="415" spans="3:4" x14ac:dyDescent="0.35">
      <c r="C415" s="6"/>
      <c r="D415" s="8"/>
    </row>
    <row r="416" spans="3:4" x14ac:dyDescent="0.35">
      <c r="C416" s="6"/>
      <c r="D416" s="8"/>
    </row>
    <row r="417" spans="3:4" x14ac:dyDescent="0.35">
      <c r="C417" s="6"/>
      <c r="D417" s="8"/>
    </row>
    <row r="418" spans="3:4" x14ac:dyDescent="0.35">
      <c r="C418" s="6"/>
      <c r="D418" s="8"/>
    </row>
    <row r="419" spans="3:4" x14ac:dyDescent="0.35">
      <c r="C419" s="6"/>
      <c r="D419" s="8"/>
    </row>
    <row r="420" spans="3:4" x14ac:dyDescent="0.35">
      <c r="C420" s="6"/>
      <c r="D420" s="8"/>
    </row>
    <row r="421" spans="3:4" x14ac:dyDescent="0.35">
      <c r="C421" s="6"/>
      <c r="D421" s="8"/>
    </row>
    <row r="422" spans="3:4" x14ac:dyDescent="0.35">
      <c r="C422" s="6"/>
      <c r="D422" s="8"/>
    </row>
    <row r="423" spans="3:4" x14ac:dyDescent="0.35">
      <c r="C423" s="6"/>
      <c r="D423" s="8"/>
    </row>
    <row r="424" spans="3:4" x14ac:dyDescent="0.35">
      <c r="C424" s="6"/>
      <c r="D424" s="8"/>
    </row>
    <row r="425" spans="3:4" x14ac:dyDescent="0.35">
      <c r="C425" s="6"/>
      <c r="D425" s="8"/>
    </row>
    <row r="426" spans="3:4" x14ac:dyDescent="0.35">
      <c r="C426" s="6"/>
      <c r="D426" s="8"/>
    </row>
    <row r="427" spans="3:4" x14ac:dyDescent="0.35">
      <c r="C427" s="6"/>
      <c r="D427" s="8"/>
    </row>
    <row r="428" spans="3:4" x14ac:dyDescent="0.35">
      <c r="C428" s="6"/>
      <c r="D428" s="8"/>
    </row>
    <row r="429" spans="3:4" x14ac:dyDescent="0.35">
      <c r="C429" s="6"/>
      <c r="D429" s="8"/>
    </row>
    <row r="430" spans="3:4" x14ac:dyDescent="0.35">
      <c r="C430" s="6"/>
      <c r="D430" s="8"/>
    </row>
    <row r="431" spans="3:4" x14ac:dyDescent="0.35">
      <c r="C431" s="6"/>
      <c r="D431" s="8"/>
    </row>
    <row r="432" spans="3:4" x14ac:dyDescent="0.35">
      <c r="C432" s="6"/>
      <c r="D432" s="8"/>
    </row>
    <row r="433" spans="3:4" x14ac:dyDescent="0.35">
      <c r="C433" s="6"/>
      <c r="D433" s="8"/>
    </row>
    <row r="434" spans="3:4" x14ac:dyDescent="0.35">
      <c r="C434" s="6"/>
      <c r="D434" s="8"/>
    </row>
    <row r="435" spans="3:4" x14ac:dyDescent="0.35">
      <c r="C435" s="6"/>
      <c r="D435" s="8"/>
    </row>
    <row r="436" spans="3:4" x14ac:dyDescent="0.35">
      <c r="C436" s="6"/>
      <c r="D436" s="8"/>
    </row>
    <row r="437" spans="3:4" x14ac:dyDescent="0.35">
      <c r="C437" s="6"/>
      <c r="D437" s="8"/>
    </row>
    <row r="438" spans="3:4" x14ac:dyDescent="0.35">
      <c r="C438" s="6"/>
      <c r="D438" s="8"/>
    </row>
    <row r="439" spans="3:4" x14ac:dyDescent="0.35">
      <c r="C439" s="6"/>
      <c r="D439" s="8"/>
    </row>
    <row r="440" spans="3:4" x14ac:dyDescent="0.35">
      <c r="C440" s="6"/>
      <c r="D440" s="8"/>
    </row>
    <row r="441" spans="3:4" x14ac:dyDescent="0.35">
      <c r="C441" s="6"/>
      <c r="D441" s="8"/>
    </row>
    <row r="442" spans="3:4" x14ac:dyDescent="0.35">
      <c r="C442" s="6"/>
      <c r="D442" s="8"/>
    </row>
    <row r="443" spans="3:4" x14ac:dyDescent="0.35">
      <c r="C443" s="6"/>
      <c r="D443" s="8"/>
    </row>
    <row r="444" spans="3:4" x14ac:dyDescent="0.35">
      <c r="C444" s="6"/>
      <c r="D444" s="8"/>
    </row>
    <row r="445" spans="3:4" x14ac:dyDescent="0.35">
      <c r="C445" s="6"/>
      <c r="D445" s="8"/>
    </row>
    <row r="446" spans="3:4" x14ac:dyDescent="0.35">
      <c r="C446" s="6"/>
      <c r="D446" s="8"/>
    </row>
    <row r="447" spans="3:4" x14ac:dyDescent="0.35">
      <c r="C447" s="6"/>
      <c r="D447" s="8"/>
    </row>
    <row r="448" spans="3:4" x14ac:dyDescent="0.35">
      <c r="C448" s="6"/>
      <c r="D448" s="8"/>
    </row>
    <row r="449" spans="3:4" x14ac:dyDescent="0.35">
      <c r="C449" s="6"/>
      <c r="D449" s="8"/>
    </row>
    <row r="450" spans="3:4" x14ac:dyDescent="0.35">
      <c r="C450" s="6"/>
      <c r="D450" s="8"/>
    </row>
    <row r="451" spans="3:4" x14ac:dyDescent="0.35">
      <c r="C451" s="6"/>
      <c r="D451" s="8"/>
    </row>
    <row r="452" spans="3:4" x14ac:dyDescent="0.35">
      <c r="C452" s="6"/>
      <c r="D452" s="8"/>
    </row>
    <row r="453" spans="3:4" x14ac:dyDescent="0.35">
      <c r="C453" s="6"/>
      <c r="D453" s="8"/>
    </row>
    <row r="454" spans="3:4" x14ac:dyDescent="0.35">
      <c r="C454" s="6"/>
      <c r="D454" s="8"/>
    </row>
    <row r="455" spans="3:4" x14ac:dyDescent="0.35">
      <c r="C455" s="6"/>
      <c r="D455" s="8"/>
    </row>
    <row r="456" spans="3:4" x14ac:dyDescent="0.35">
      <c r="C456" s="6"/>
      <c r="D456" s="8"/>
    </row>
    <row r="457" spans="3:4" x14ac:dyDescent="0.35">
      <c r="C457" s="6"/>
      <c r="D457" s="8"/>
    </row>
    <row r="458" spans="3:4" x14ac:dyDescent="0.35">
      <c r="C458" s="6"/>
      <c r="D458" s="8"/>
    </row>
    <row r="459" spans="3:4" x14ac:dyDescent="0.35">
      <c r="C459" s="6"/>
      <c r="D459" s="8"/>
    </row>
    <row r="460" spans="3:4" x14ac:dyDescent="0.35">
      <c r="C460" s="6"/>
      <c r="D460" s="8"/>
    </row>
    <row r="461" spans="3:4" x14ac:dyDescent="0.35">
      <c r="C461" s="6"/>
      <c r="D461" s="8"/>
    </row>
    <row r="462" spans="3:4" x14ac:dyDescent="0.35">
      <c r="C462" s="6"/>
      <c r="D462" s="8"/>
    </row>
    <row r="463" spans="3:4" x14ac:dyDescent="0.35">
      <c r="C463" s="6"/>
      <c r="D463" s="8"/>
    </row>
    <row r="464" spans="3:4" x14ac:dyDescent="0.35">
      <c r="C464" s="6"/>
      <c r="D464" s="8"/>
    </row>
    <row r="465" spans="3:4" x14ac:dyDescent="0.35">
      <c r="C465" s="6"/>
      <c r="D465" s="8"/>
    </row>
    <row r="466" spans="3:4" x14ac:dyDescent="0.35">
      <c r="C466" s="6"/>
      <c r="D466" s="8"/>
    </row>
    <row r="467" spans="3:4" x14ac:dyDescent="0.35">
      <c r="C467" s="6"/>
      <c r="D467" s="8"/>
    </row>
    <row r="468" spans="3:4" x14ac:dyDescent="0.35">
      <c r="C468" s="6"/>
      <c r="D468" s="8"/>
    </row>
    <row r="469" spans="3:4" x14ac:dyDescent="0.35">
      <c r="C469" s="6"/>
      <c r="D469" s="8"/>
    </row>
    <row r="470" spans="3:4" x14ac:dyDescent="0.35">
      <c r="C470" s="6"/>
      <c r="D470" s="8"/>
    </row>
    <row r="471" spans="3:4" x14ac:dyDescent="0.35">
      <c r="C471" s="6"/>
      <c r="D471" s="8"/>
    </row>
    <row r="472" spans="3:4" x14ac:dyDescent="0.35">
      <c r="C472" s="6"/>
      <c r="D472" s="8"/>
    </row>
    <row r="473" spans="3:4" x14ac:dyDescent="0.35">
      <c r="C473" s="6"/>
      <c r="D473" s="8"/>
    </row>
    <row r="474" spans="3:4" x14ac:dyDescent="0.35">
      <c r="C474" s="6"/>
      <c r="D474" s="8"/>
    </row>
    <row r="475" spans="3:4" x14ac:dyDescent="0.35">
      <c r="C475" s="6"/>
      <c r="D475" s="8"/>
    </row>
    <row r="476" spans="3:4" x14ac:dyDescent="0.35">
      <c r="C476" s="6"/>
      <c r="D476" s="8"/>
    </row>
    <row r="477" spans="3:4" x14ac:dyDescent="0.35">
      <c r="C477" s="6"/>
      <c r="D477" s="8"/>
    </row>
    <row r="478" spans="3:4" x14ac:dyDescent="0.35">
      <c r="C478" s="6"/>
      <c r="D478" s="8"/>
    </row>
    <row r="479" spans="3:4" x14ac:dyDescent="0.35">
      <c r="C479" s="6"/>
      <c r="D479" s="8"/>
    </row>
    <row r="480" spans="3:4" x14ac:dyDescent="0.35">
      <c r="C480" s="6"/>
      <c r="D480" s="8"/>
    </row>
    <row r="481" spans="3:4" x14ac:dyDescent="0.35">
      <c r="C481" s="6"/>
      <c r="D481" s="8"/>
    </row>
    <row r="482" spans="3:4" x14ac:dyDescent="0.35">
      <c r="C482" s="6"/>
      <c r="D482" s="8"/>
    </row>
    <row r="483" spans="3:4" x14ac:dyDescent="0.35">
      <c r="C483" s="6"/>
      <c r="D483" s="8"/>
    </row>
    <row r="484" spans="3:4" x14ac:dyDescent="0.35">
      <c r="C484" s="6"/>
      <c r="D484" s="8"/>
    </row>
    <row r="485" spans="3:4" x14ac:dyDescent="0.35">
      <c r="C485" s="6"/>
      <c r="D485" s="8"/>
    </row>
    <row r="486" spans="3:4" x14ac:dyDescent="0.35">
      <c r="C486" s="6"/>
      <c r="D486" s="8"/>
    </row>
    <row r="487" spans="3:4" x14ac:dyDescent="0.35">
      <c r="C487" s="6"/>
      <c r="D487" s="8"/>
    </row>
    <row r="488" spans="3:4" x14ac:dyDescent="0.35">
      <c r="C488" s="6"/>
      <c r="D488" s="8"/>
    </row>
    <row r="489" spans="3:4" x14ac:dyDescent="0.35">
      <c r="C489" s="6"/>
      <c r="D489" s="8"/>
    </row>
    <row r="490" spans="3:4" x14ac:dyDescent="0.35">
      <c r="C490" s="6"/>
      <c r="D490" s="8"/>
    </row>
    <row r="491" spans="3:4" x14ac:dyDescent="0.35">
      <c r="C491" s="6"/>
      <c r="D491" s="8"/>
    </row>
    <row r="492" spans="3:4" x14ac:dyDescent="0.35">
      <c r="C492" s="6"/>
      <c r="D492" s="8"/>
    </row>
    <row r="493" spans="3:4" x14ac:dyDescent="0.35">
      <c r="C493" s="6"/>
      <c r="D493" s="8"/>
    </row>
    <row r="494" spans="3:4" x14ac:dyDescent="0.35">
      <c r="C494" s="6"/>
      <c r="D494" s="8"/>
    </row>
    <row r="495" spans="3:4" x14ac:dyDescent="0.35">
      <c r="C495" s="6"/>
      <c r="D495" s="8"/>
    </row>
    <row r="496" spans="3:4" x14ac:dyDescent="0.35">
      <c r="C496" s="6"/>
      <c r="D496" s="8"/>
    </row>
    <row r="497" spans="3:4" x14ac:dyDescent="0.35">
      <c r="C497" s="6"/>
      <c r="D497" s="8"/>
    </row>
    <row r="498" spans="3:4" x14ac:dyDescent="0.35">
      <c r="C498" s="6"/>
      <c r="D498" s="8"/>
    </row>
    <row r="499" spans="3:4" x14ac:dyDescent="0.35">
      <c r="C499" s="6"/>
      <c r="D499" s="8"/>
    </row>
    <row r="500" spans="3:4" x14ac:dyDescent="0.35">
      <c r="C500" s="6"/>
      <c r="D500" s="8"/>
    </row>
    <row r="501" spans="3:4" x14ac:dyDescent="0.35">
      <c r="C501" s="6"/>
      <c r="D501" s="8"/>
    </row>
    <row r="502" spans="3:4" x14ac:dyDescent="0.35">
      <c r="C502" s="6"/>
      <c r="D502" s="8"/>
    </row>
    <row r="503" spans="3:4" x14ac:dyDescent="0.35">
      <c r="C503" s="6"/>
      <c r="D503" s="8"/>
    </row>
    <row r="504" spans="3:4" x14ac:dyDescent="0.35">
      <c r="C504" s="6"/>
      <c r="D504" s="8"/>
    </row>
    <row r="505" spans="3:4" x14ac:dyDescent="0.35">
      <c r="C505" s="6"/>
      <c r="D505" s="8"/>
    </row>
    <row r="506" spans="3:4" x14ac:dyDescent="0.35">
      <c r="C506" s="6"/>
      <c r="D506" s="8"/>
    </row>
    <row r="507" spans="3:4" x14ac:dyDescent="0.35">
      <c r="C507" s="6"/>
      <c r="D507" s="8"/>
    </row>
    <row r="508" spans="3:4" x14ac:dyDescent="0.35">
      <c r="C508" s="6"/>
      <c r="D508" s="8"/>
    </row>
    <row r="509" spans="3:4" x14ac:dyDescent="0.35">
      <c r="C509" s="6"/>
      <c r="D509" s="8"/>
    </row>
    <row r="510" spans="3:4" x14ac:dyDescent="0.35">
      <c r="C510" s="6"/>
      <c r="D510" s="8"/>
    </row>
    <row r="511" spans="3:4" x14ac:dyDescent="0.35">
      <c r="C511" s="6"/>
      <c r="D511" s="8"/>
    </row>
    <row r="512" spans="3:4" x14ac:dyDescent="0.35">
      <c r="C512" s="6"/>
      <c r="D512" s="8"/>
    </row>
    <row r="513" spans="3:4" x14ac:dyDescent="0.35">
      <c r="C513" s="6"/>
      <c r="D513" s="8"/>
    </row>
    <row r="514" spans="3:4" x14ac:dyDescent="0.35">
      <c r="C514" s="6"/>
      <c r="D514" s="8"/>
    </row>
    <row r="515" spans="3:4" x14ac:dyDescent="0.35">
      <c r="C515" s="6"/>
      <c r="D515" s="8"/>
    </row>
    <row r="516" spans="3:4" x14ac:dyDescent="0.35">
      <c r="C516" s="6"/>
      <c r="D516" s="8"/>
    </row>
    <row r="517" spans="3:4" x14ac:dyDescent="0.35">
      <c r="C517" s="6"/>
      <c r="D517" s="8"/>
    </row>
    <row r="518" spans="3:4" x14ac:dyDescent="0.35">
      <c r="C518" s="6"/>
      <c r="D518" s="8"/>
    </row>
    <row r="519" spans="3:4" x14ac:dyDescent="0.35">
      <c r="C519" s="6"/>
      <c r="D519" s="8"/>
    </row>
    <row r="520" spans="3:4" x14ac:dyDescent="0.35">
      <c r="C520" s="6"/>
      <c r="D520" s="8"/>
    </row>
    <row r="521" spans="3:4" x14ac:dyDescent="0.35">
      <c r="C521" s="6"/>
      <c r="D521" s="8"/>
    </row>
    <row r="522" spans="3:4" x14ac:dyDescent="0.35">
      <c r="C522" s="6"/>
      <c r="D522" s="8"/>
    </row>
    <row r="523" spans="3:4" x14ac:dyDescent="0.35">
      <c r="C523" s="6"/>
      <c r="D523" s="8"/>
    </row>
    <row r="524" spans="3:4" x14ac:dyDescent="0.35">
      <c r="C524" s="6"/>
      <c r="D524" s="8"/>
    </row>
    <row r="525" spans="3:4" x14ac:dyDescent="0.35">
      <c r="C525" s="6"/>
      <c r="D525" s="8"/>
    </row>
    <row r="526" spans="3:4" x14ac:dyDescent="0.35">
      <c r="C526" s="6"/>
      <c r="D526" s="8"/>
    </row>
    <row r="527" spans="3:4" x14ac:dyDescent="0.35">
      <c r="C527" s="6"/>
      <c r="D527" s="8"/>
    </row>
    <row r="528" spans="3:4" x14ac:dyDescent="0.35">
      <c r="C528" s="6"/>
      <c r="D528" s="8"/>
    </row>
    <row r="529" spans="3:4" x14ac:dyDescent="0.35">
      <c r="C529" s="6"/>
      <c r="D529" s="8"/>
    </row>
    <row r="530" spans="3:4" x14ac:dyDescent="0.35">
      <c r="C530" s="6"/>
      <c r="D530" s="8"/>
    </row>
    <row r="531" spans="3:4" x14ac:dyDescent="0.35">
      <c r="C531" s="6"/>
      <c r="D531" s="8"/>
    </row>
    <row r="532" spans="3:4" x14ac:dyDescent="0.35">
      <c r="C532" s="6"/>
      <c r="D532" s="8"/>
    </row>
    <row r="533" spans="3:4" x14ac:dyDescent="0.35">
      <c r="C533" s="6"/>
      <c r="D533" s="8"/>
    </row>
    <row r="534" spans="3:4" x14ac:dyDescent="0.35">
      <c r="C534" s="6"/>
      <c r="D534" s="8"/>
    </row>
    <row r="535" spans="3:4" x14ac:dyDescent="0.35">
      <c r="C535" s="6"/>
      <c r="D535" s="8"/>
    </row>
    <row r="536" spans="3:4" x14ac:dyDescent="0.35">
      <c r="C536" s="6"/>
      <c r="D536" s="8"/>
    </row>
    <row r="537" spans="3:4" x14ac:dyDescent="0.35">
      <c r="C537" s="6"/>
      <c r="D537" s="8"/>
    </row>
    <row r="538" spans="3:4" x14ac:dyDescent="0.35">
      <c r="C538" s="6"/>
      <c r="D538" s="8"/>
    </row>
    <row r="539" spans="3:4" x14ac:dyDescent="0.35">
      <c r="C539" s="6"/>
      <c r="D539" s="8"/>
    </row>
    <row r="540" spans="3:4" x14ac:dyDescent="0.35">
      <c r="C540" s="6"/>
      <c r="D540" s="8"/>
    </row>
    <row r="541" spans="3:4" x14ac:dyDescent="0.35">
      <c r="C541" s="6"/>
      <c r="D541" s="8"/>
    </row>
    <row r="542" spans="3:4" x14ac:dyDescent="0.35">
      <c r="C542" s="6"/>
      <c r="D542" s="8"/>
    </row>
    <row r="543" spans="3:4" x14ac:dyDescent="0.35">
      <c r="C543" s="6"/>
      <c r="D543" s="8"/>
    </row>
    <row r="544" spans="3:4" x14ac:dyDescent="0.35">
      <c r="C544" s="6"/>
      <c r="D544" s="8"/>
    </row>
    <row r="545" spans="3:4" x14ac:dyDescent="0.35">
      <c r="C545" s="6"/>
      <c r="D545" s="8"/>
    </row>
    <row r="546" spans="3:4" x14ac:dyDescent="0.35">
      <c r="C546" s="6"/>
      <c r="D546" s="8"/>
    </row>
    <row r="547" spans="3:4" x14ac:dyDescent="0.35">
      <c r="C547" s="6"/>
      <c r="D547" s="8"/>
    </row>
    <row r="548" spans="3:4" x14ac:dyDescent="0.35">
      <c r="C548" s="6"/>
      <c r="D548" s="8"/>
    </row>
    <row r="549" spans="3:4" x14ac:dyDescent="0.35">
      <c r="C549" s="6"/>
      <c r="D549" s="8"/>
    </row>
    <row r="550" spans="3:4" x14ac:dyDescent="0.35">
      <c r="C550" s="6"/>
      <c r="D550" s="8"/>
    </row>
    <row r="551" spans="3:4" x14ac:dyDescent="0.35">
      <c r="C551" s="6"/>
      <c r="D551" s="8"/>
    </row>
    <row r="552" spans="3:4" x14ac:dyDescent="0.35">
      <c r="C552" s="6"/>
      <c r="D552" s="8"/>
    </row>
    <row r="553" spans="3:4" x14ac:dyDescent="0.35">
      <c r="C553" s="6"/>
      <c r="D553" s="8"/>
    </row>
    <row r="554" spans="3:4" x14ac:dyDescent="0.35">
      <c r="C554" s="6"/>
      <c r="D554" s="8"/>
    </row>
    <row r="555" spans="3:4" x14ac:dyDescent="0.35">
      <c r="C555" s="6"/>
      <c r="D555" s="8"/>
    </row>
    <row r="556" spans="3:4" x14ac:dyDescent="0.35">
      <c r="C556" s="6"/>
      <c r="D556" s="8"/>
    </row>
    <row r="557" spans="3:4" x14ac:dyDescent="0.35">
      <c r="C557" s="6"/>
      <c r="D557" s="8"/>
    </row>
    <row r="558" spans="3:4" x14ac:dyDescent="0.35">
      <c r="C558" s="6"/>
      <c r="D558" s="8"/>
    </row>
    <row r="559" spans="3:4" x14ac:dyDescent="0.35">
      <c r="C559" s="6"/>
      <c r="D559" s="8"/>
    </row>
    <row r="560" spans="3:4" x14ac:dyDescent="0.35">
      <c r="C560" s="6"/>
      <c r="D560" s="8"/>
    </row>
    <row r="561" spans="3:4" x14ac:dyDescent="0.35">
      <c r="C561" s="6"/>
      <c r="D561" s="8"/>
    </row>
    <row r="562" spans="3:4" x14ac:dyDescent="0.35">
      <c r="C562" s="6"/>
      <c r="D562" s="8"/>
    </row>
    <row r="563" spans="3:4" x14ac:dyDescent="0.35">
      <c r="C563" s="6"/>
      <c r="D563" s="8"/>
    </row>
    <row r="564" spans="3:4" x14ac:dyDescent="0.35">
      <c r="C564" s="6"/>
      <c r="D564" s="8"/>
    </row>
    <row r="565" spans="3:4" x14ac:dyDescent="0.35">
      <c r="C565" s="6"/>
      <c r="D565" s="8"/>
    </row>
    <row r="566" spans="3:4" x14ac:dyDescent="0.35">
      <c r="C566" s="6"/>
      <c r="D566" s="8"/>
    </row>
    <row r="567" spans="3:4" x14ac:dyDescent="0.35">
      <c r="C567" s="6"/>
      <c r="D567" s="8"/>
    </row>
    <row r="568" spans="3:4" x14ac:dyDescent="0.35">
      <c r="C568" s="6"/>
      <c r="D568" s="8"/>
    </row>
    <row r="569" spans="3:4" x14ac:dyDescent="0.35">
      <c r="C569" s="6"/>
      <c r="D569" s="8"/>
    </row>
    <row r="570" spans="3:4" x14ac:dyDescent="0.35">
      <c r="C570" s="6"/>
      <c r="D570" s="8"/>
    </row>
    <row r="571" spans="3:4" x14ac:dyDescent="0.35">
      <c r="C571" s="6"/>
      <c r="D571" s="8"/>
    </row>
    <row r="572" spans="3:4" x14ac:dyDescent="0.35">
      <c r="C572" s="6"/>
      <c r="D572" s="8"/>
    </row>
    <row r="573" spans="3:4" x14ac:dyDescent="0.35">
      <c r="C573" s="6"/>
      <c r="D573" s="8"/>
    </row>
    <row r="574" spans="3:4" x14ac:dyDescent="0.35">
      <c r="C574" s="6"/>
      <c r="D574" s="8"/>
    </row>
    <row r="575" spans="3:4" x14ac:dyDescent="0.35">
      <c r="C575" s="6"/>
      <c r="D575" s="8"/>
    </row>
    <row r="576" spans="3:4" x14ac:dyDescent="0.35">
      <c r="C576" s="6"/>
      <c r="D576" s="8"/>
    </row>
    <row r="577" spans="3:4" x14ac:dyDescent="0.35">
      <c r="C577" s="6"/>
      <c r="D577" s="8"/>
    </row>
    <row r="578" spans="3:4" x14ac:dyDescent="0.35">
      <c r="C578" s="6"/>
      <c r="D578" s="8"/>
    </row>
    <row r="579" spans="3:4" x14ac:dyDescent="0.35">
      <c r="C579" s="6"/>
      <c r="D579" s="8"/>
    </row>
    <row r="580" spans="3:4" x14ac:dyDescent="0.35">
      <c r="C580" s="6"/>
      <c r="D580" s="8"/>
    </row>
    <row r="581" spans="3:4" x14ac:dyDescent="0.35">
      <c r="C581" s="6"/>
      <c r="D581" s="8"/>
    </row>
    <row r="582" spans="3:4" x14ac:dyDescent="0.35">
      <c r="C582" s="6"/>
      <c r="D582" s="8"/>
    </row>
    <row r="583" spans="3:4" x14ac:dyDescent="0.35">
      <c r="C583" s="6"/>
      <c r="D583" s="8"/>
    </row>
    <row r="584" spans="3:4" x14ac:dyDescent="0.35">
      <c r="C584" s="6"/>
      <c r="D584" s="8"/>
    </row>
    <row r="585" spans="3:4" x14ac:dyDescent="0.35">
      <c r="C585" s="6"/>
      <c r="D585" s="8"/>
    </row>
    <row r="586" spans="3:4" x14ac:dyDescent="0.35">
      <c r="C586" s="6"/>
      <c r="D586" s="8"/>
    </row>
    <row r="587" spans="3:4" x14ac:dyDescent="0.35">
      <c r="C587" s="6"/>
      <c r="D587" s="8"/>
    </row>
    <row r="588" spans="3:4" x14ac:dyDescent="0.35">
      <c r="C588" s="6"/>
      <c r="D588" s="8"/>
    </row>
    <row r="589" spans="3:4" x14ac:dyDescent="0.35">
      <c r="C589" s="6"/>
      <c r="D589" s="8"/>
    </row>
    <row r="590" spans="3:4" x14ac:dyDescent="0.35">
      <c r="C590" s="6"/>
      <c r="D590" s="8"/>
    </row>
    <row r="591" spans="3:4" x14ac:dyDescent="0.35">
      <c r="C591" s="6"/>
      <c r="D591" s="8"/>
    </row>
    <row r="592" spans="3:4" x14ac:dyDescent="0.35">
      <c r="C592" s="6"/>
      <c r="D592" s="8"/>
    </row>
    <row r="593" spans="3:4" x14ac:dyDescent="0.35">
      <c r="C593" s="6"/>
      <c r="D593" s="8"/>
    </row>
    <row r="594" spans="3:4" x14ac:dyDescent="0.35">
      <c r="C594" s="6"/>
      <c r="D594" s="8"/>
    </row>
    <row r="595" spans="3:4" x14ac:dyDescent="0.35">
      <c r="C595" s="6"/>
      <c r="D595" s="8"/>
    </row>
    <row r="596" spans="3:4" x14ac:dyDescent="0.35">
      <c r="C596" s="6"/>
      <c r="D596" s="8"/>
    </row>
    <row r="597" spans="3:4" x14ac:dyDescent="0.35">
      <c r="C597" s="6"/>
      <c r="D597" s="8"/>
    </row>
    <row r="598" spans="3:4" x14ac:dyDescent="0.35">
      <c r="C598" s="6"/>
      <c r="D598" s="8"/>
    </row>
    <row r="599" spans="3:4" x14ac:dyDescent="0.35">
      <c r="C599" s="6"/>
      <c r="D599" s="8"/>
    </row>
    <row r="600" spans="3:4" x14ac:dyDescent="0.35">
      <c r="C600" s="6"/>
      <c r="D600" s="8"/>
    </row>
    <row r="601" spans="3:4" x14ac:dyDescent="0.35">
      <c r="C601" s="6"/>
      <c r="D601" s="8"/>
    </row>
    <row r="602" spans="3:4" x14ac:dyDescent="0.35">
      <c r="C602" s="6"/>
      <c r="D602" s="8"/>
    </row>
    <row r="603" spans="3:4" x14ac:dyDescent="0.35">
      <c r="C603" s="6"/>
      <c r="D603" s="8"/>
    </row>
    <row r="604" spans="3:4" x14ac:dyDescent="0.35">
      <c r="C604" s="6"/>
      <c r="D604" s="8"/>
    </row>
    <row r="605" spans="3:4" x14ac:dyDescent="0.35">
      <c r="C605" s="6"/>
      <c r="D605" s="8"/>
    </row>
    <row r="606" spans="3:4" x14ac:dyDescent="0.35">
      <c r="C606" s="6"/>
      <c r="D606" s="8"/>
    </row>
    <row r="607" spans="3:4" x14ac:dyDescent="0.35">
      <c r="C607" s="6"/>
      <c r="D607" s="8"/>
    </row>
    <row r="608" spans="3:4" x14ac:dyDescent="0.35">
      <c r="C608" s="6"/>
      <c r="D608" s="8"/>
    </row>
    <row r="609" spans="3:4" x14ac:dyDescent="0.35">
      <c r="C609" s="6"/>
      <c r="D609" s="8"/>
    </row>
    <row r="610" spans="3:4" x14ac:dyDescent="0.35">
      <c r="C610" s="6"/>
      <c r="D610" s="8"/>
    </row>
    <row r="611" spans="3:4" x14ac:dyDescent="0.35">
      <c r="C611" s="6"/>
      <c r="D611" s="8"/>
    </row>
    <row r="612" spans="3:4" x14ac:dyDescent="0.35">
      <c r="C612" s="6"/>
      <c r="D612" s="8"/>
    </row>
    <row r="613" spans="3:4" x14ac:dyDescent="0.35">
      <c r="C613" s="6"/>
      <c r="D613" s="8"/>
    </row>
    <row r="614" spans="3:4" x14ac:dyDescent="0.35">
      <c r="C614" s="6"/>
      <c r="D614" s="8"/>
    </row>
    <row r="615" spans="3:4" x14ac:dyDescent="0.35">
      <c r="C615" s="6"/>
      <c r="D615" s="8"/>
    </row>
    <row r="616" spans="3:4" x14ac:dyDescent="0.35">
      <c r="C616" s="6"/>
      <c r="D616" s="8"/>
    </row>
    <row r="617" spans="3:4" x14ac:dyDescent="0.35">
      <c r="C617" s="6"/>
      <c r="D617" s="8"/>
    </row>
    <row r="618" spans="3:4" x14ac:dyDescent="0.35">
      <c r="C618" s="6"/>
      <c r="D618" s="8"/>
    </row>
    <row r="619" spans="3:4" x14ac:dyDescent="0.35">
      <c r="C619" s="6"/>
      <c r="D619" s="8"/>
    </row>
    <row r="620" spans="3:4" x14ac:dyDescent="0.35">
      <c r="C620" s="6"/>
      <c r="D620" s="8"/>
    </row>
    <row r="621" spans="3:4" x14ac:dyDescent="0.35">
      <c r="C621" s="6"/>
      <c r="D621" s="8"/>
    </row>
    <row r="622" spans="3:4" x14ac:dyDescent="0.35">
      <c r="C622" s="6"/>
      <c r="D622" s="8"/>
    </row>
    <row r="623" spans="3:4" x14ac:dyDescent="0.35">
      <c r="C623" s="6"/>
      <c r="D623" s="8"/>
    </row>
    <row r="624" spans="3:4" x14ac:dyDescent="0.35">
      <c r="C624" s="6"/>
      <c r="D624" s="8"/>
    </row>
    <row r="625" spans="3:4" x14ac:dyDescent="0.35">
      <c r="C625" s="6"/>
      <c r="D625" s="8"/>
    </row>
    <row r="626" spans="3:4" x14ac:dyDescent="0.35">
      <c r="C626" s="6"/>
      <c r="D626" s="8"/>
    </row>
    <row r="627" spans="3:4" x14ac:dyDescent="0.35">
      <c r="C627" s="6"/>
      <c r="D627" s="8"/>
    </row>
    <row r="641" spans="4:4" x14ac:dyDescent="0.35">
      <c r="D641" s="106"/>
    </row>
    <row r="642" spans="4:4" x14ac:dyDescent="0.35">
      <c r="D642" s="106"/>
    </row>
    <row r="643" spans="4:4" x14ac:dyDescent="0.35">
      <c r="D643" s="106"/>
    </row>
    <row r="644" spans="4:4" x14ac:dyDescent="0.35">
      <c r="D644" s="106"/>
    </row>
    <row r="645" spans="4:4" x14ac:dyDescent="0.35">
      <c r="D645" s="106"/>
    </row>
    <row r="646" spans="4:4" x14ac:dyDescent="0.35">
      <c r="D646" s="106"/>
    </row>
    <row r="647" spans="4:4" x14ac:dyDescent="0.35">
      <c r="D647" s="106"/>
    </row>
    <row r="648" spans="4:4" x14ac:dyDescent="0.35">
      <c r="D648" s="106"/>
    </row>
    <row r="649" spans="4:4" x14ac:dyDescent="0.35">
      <c r="D649" s="106"/>
    </row>
    <row r="650" spans="4:4" x14ac:dyDescent="0.35">
      <c r="D650" s="106"/>
    </row>
    <row r="651" spans="4:4" x14ac:dyDescent="0.35">
      <c r="D651" s="106"/>
    </row>
    <row r="652" spans="4:4" x14ac:dyDescent="0.35">
      <c r="D652" s="106"/>
    </row>
    <row r="653" spans="4:4" x14ac:dyDescent="0.35">
      <c r="D653" s="106"/>
    </row>
    <row r="654" spans="4:4" x14ac:dyDescent="0.35">
      <c r="D654" s="106"/>
    </row>
    <row r="655" spans="4:4" x14ac:dyDescent="0.35">
      <c r="D655" s="106"/>
    </row>
    <row r="656" spans="4:4" x14ac:dyDescent="0.35">
      <c r="D656" s="106"/>
    </row>
    <row r="657" spans="4:4" x14ac:dyDescent="0.35">
      <c r="D657" s="106"/>
    </row>
    <row r="658" spans="4:4" x14ac:dyDescent="0.35">
      <c r="D658" s="106"/>
    </row>
    <row r="659" spans="4:4" x14ac:dyDescent="0.35">
      <c r="D659" s="106"/>
    </row>
    <row r="660" spans="4:4" x14ac:dyDescent="0.35">
      <c r="D660" s="106"/>
    </row>
    <row r="661" spans="4:4" x14ac:dyDescent="0.35">
      <c r="D661" s="106"/>
    </row>
    <row r="662" spans="4:4" x14ac:dyDescent="0.35">
      <c r="D662" s="106"/>
    </row>
    <row r="663" spans="4:4" x14ac:dyDescent="0.35">
      <c r="D663" s="106"/>
    </row>
    <row r="664" spans="4:4" x14ac:dyDescent="0.35">
      <c r="D664" s="106"/>
    </row>
    <row r="665" spans="4:4" x14ac:dyDescent="0.35">
      <c r="D665" s="106"/>
    </row>
    <row r="666" spans="4:4" x14ac:dyDescent="0.35">
      <c r="D666" s="106"/>
    </row>
    <row r="667" spans="4:4" x14ac:dyDescent="0.35">
      <c r="D667" s="106"/>
    </row>
    <row r="668" spans="4:4" x14ac:dyDescent="0.35">
      <c r="D668" s="106"/>
    </row>
    <row r="669" spans="4:4" x14ac:dyDescent="0.35">
      <c r="D669" s="106"/>
    </row>
    <row r="670" spans="4:4" x14ac:dyDescent="0.35">
      <c r="D670" s="106"/>
    </row>
    <row r="671" spans="4:4" x14ac:dyDescent="0.35">
      <c r="D671" s="106"/>
    </row>
    <row r="672" spans="4:4" x14ac:dyDescent="0.35">
      <c r="D672" s="106"/>
    </row>
    <row r="673" spans="4:4" x14ac:dyDescent="0.35">
      <c r="D673" s="106"/>
    </row>
    <row r="674" spans="4:4" x14ac:dyDescent="0.35">
      <c r="D674" s="106"/>
    </row>
    <row r="675" spans="4:4" x14ac:dyDescent="0.35">
      <c r="D675" s="106"/>
    </row>
    <row r="676" spans="4:4" x14ac:dyDescent="0.35">
      <c r="D676" s="106"/>
    </row>
    <row r="677" spans="4:4" x14ac:dyDescent="0.35">
      <c r="D677" s="106"/>
    </row>
    <row r="678" spans="4:4" x14ac:dyDescent="0.35">
      <c r="D678" s="106"/>
    </row>
    <row r="679" spans="4:4" x14ac:dyDescent="0.35">
      <c r="D679" s="106"/>
    </row>
    <row r="680" spans="4:4" x14ac:dyDescent="0.35">
      <c r="D680" s="106"/>
    </row>
    <row r="681" spans="4:4" x14ac:dyDescent="0.35">
      <c r="D681" s="106"/>
    </row>
    <row r="682" spans="4:4" x14ac:dyDescent="0.35">
      <c r="D682" s="106"/>
    </row>
    <row r="683" spans="4:4" x14ac:dyDescent="0.35">
      <c r="D683" s="106"/>
    </row>
    <row r="684" spans="4:4" x14ac:dyDescent="0.35">
      <c r="D684" s="106"/>
    </row>
    <row r="685" spans="4:4" x14ac:dyDescent="0.35">
      <c r="D685" s="106"/>
    </row>
    <row r="686" spans="4:4" x14ac:dyDescent="0.35">
      <c r="D686" s="106"/>
    </row>
    <row r="687" spans="4:4" x14ac:dyDescent="0.35">
      <c r="D687" s="106"/>
    </row>
    <row r="688" spans="4:4" x14ac:dyDescent="0.35">
      <c r="D688" s="106"/>
    </row>
    <row r="689" spans="4:4" x14ac:dyDescent="0.35">
      <c r="D689" s="106"/>
    </row>
    <row r="690" spans="4:4" x14ac:dyDescent="0.35">
      <c r="D690" s="106"/>
    </row>
    <row r="691" spans="4:4" x14ac:dyDescent="0.35">
      <c r="D691" s="106"/>
    </row>
    <row r="692" spans="4:4" x14ac:dyDescent="0.35">
      <c r="D692" s="106"/>
    </row>
    <row r="693" spans="4:4" x14ac:dyDescent="0.35">
      <c r="D693" s="106"/>
    </row>
    <row r="694" spans="4:4" x14ac:dyDescent="0.35">
      <c r="D694" s="106"/>
    </row>
    <row r="695" spans="4:4" x14ac:dyDescent="0.35">
      <c r="D695" s="106"/>
    </row>
    <row r="696" spans="4:4" x14ac:dyDescent="0.35">
      <c r="D696" s="106"/>
    </row>
    <row r="697" spans="4:4" x14ac:dyDescent="0.35">
      <c r="D697" s="106"/>
    </row>
    <row r="698" spans="4:4" x14ac:dyDescent="0.35">
      <c r="D698" s="106"/>
    </row>
    <row r="699" spans="4:4" x14ac:dyDescent="0.35">
      <c r="D699" s="106"/>
    </row>
    <row r="700" spans="4:4" x14ac:dyDescent="0.35">
      <c r="D700" s="106"/>
    </row>
    <row r="701" spans="4:4" x14ac:dyDescent="0.35">
      <c r="D701" s="106"/>
    </row>
    <row r="702" spans="4:4" x14ac:dyDescent="0.35">
      <c r="D702" s="106"/>
    </row>
    <row r="703" spans="4:4" x14ac:dyDescent="0.35">
      <c r="D703" s="106"/>
    </row>
    <row r="704" spans="4:4" x14ac:dyDescent="0.35">
      <c r="D704" s="106"/>
    </row>
    <row r="705" spans="4:4" x14ac:dyDescent="0.35">
      <c r="D705" s="106"/>
    </row>
    <row r="706" spans="4:4" x14ac:dyDescent="0.35">
      <c r="D706" s="106"/>
    </row>
    <row r="707" spans="4:4" x14ac:dyDescent="0.35">
      <c r="D707" s="106"/>
    </row>
    <row r="708" spans="4:4" x14ac:dyDescent="0.35">
      <c r="D708" s="106"/>
    </row>
    <row r="709" spans="4:4" x14ac:dyDescent="0.35">
      <c r="D709" s="106"/>
    </row>
    <row r="710" spans="4:4" x14ac:dyDescent="0.35">
      <c r="D710" s="106"/>
    </row>
    <row r="711" spans="4:4" x14ac:dyDescent="0.35">
      <c r="D711" s="106"/>
    </row>
    <row r="712" spans="4:4" x14ac:dyDescent="0.35">
      <c r="D712" s="106"/>
    </row>
    <row r="713" spans="4:4" x14ac:dyDescent="0.35">
      <c r="D713" s="106"/>
    </row>
    <row r="714" spans="4:4" x14ac:dyDescent="0.35">
      <c r="D714" s="106"/>
    </row>
    <row r="715" spans="4:4" x14ac:dyDescent="0.35">
      <c r="D715" s="106"/>
    </row>
    <row r="716" spans="4:4" x14ac:dyDescent="0.35">
      <c r="D716" s="106"/>
    </row>
    <row r="717" spans="4:4" x14ac:dyDescent="0.35">
      <c r="D717" s="106"/>
    </row>
    <row r="718" spans="4:4" x14ac:dyDescent="0.35">
      <c r="D718" s="106"/>
    </row>
    <row r="719" spans="4:4" x14ac:dyDescent="0.35">
      <c r="D719" s="106"/>
    </row>
    <row r="720" spans="4:4" x14ac:dyDescent="0.35">
      <c r="D720" s="106"/>
    </row>
    <row r="721" spans="4:4" x14ac:dyDescent="0.35">
      <c r="D721" s="106"/>
    </row>
    <row r="722" spans="4:4" x14ac:dyDescent="0.35">
      <c r="D722" s="106"/>
    </row>
    <row r="723" spans="4:4" x14ac:dyDescent="0.35">
      <c r="D723" s="106"/>
    </row>
    <row r="724" spans="4:4" x14ac:dyDescent="0.35">
      <c r="D724" s="106"/>
    </row>
    <row r="725" spans="4:4" x14ac:dyDescent="0.35">
      <c r="D725" s="106"/>
    </row>
    <row r="726" spans="4:4" x14ac:dyDescent="0.35">
      <c r="D726" s="106"/>
    </row>
    <row r="727" spans="4:4" x14ac:dyDescent="0.35">
      <c r="D727" s="106"/>
    </row>
    <row r="728" spans="4:4" x14ac:dyDescent="0.35">
      <c r="D728" s="106"/>
    </row>
    <row r="729" spans="4:4" x14ac:dyDescent="0.35">
      <c r="D729" s="106"/>
    </row>
    <row r="730" spans="4:4" x14ac:dyDescent="0.35">
      <c r="D730" s="106"/>
    </row>
    <row r="731" spans="4:4" x14ac:dyDescent="0.35">
      <c r="D731" s="106"/>
    </row>
    <row r="732" spans="4:4" x14ac:dyDescent="0.35">
      <c r="D732" s="106"/>
    </row>
    <row r="733" spans="4:4" x14ac:dyDescent="0.35">
      <c r="D733" s="106"/>
    </row>
    <row r="734" spans="4:4" x14ac:dyDescent="0.35">
      <c r="D734" s="106"/>
    </row>
    <row r="735" spans="4:4" x14ac:dyDescent="0.35">
      <c r="D735" s="106"/>
    </row>
    <row r="736" spans="4:4" x14ac:dyDescent="0.35">
      <c r="D736" s="106"/>
    </row>
    <row r="737" spans="4:4" x14ac:dyDescent="0.35">
      <c r="D737" s="106"/>
    </row>
    <row r="738" spans="4:4" x14ac:dyDescent="0.35">
      <c r="D738" s="106"/>
    </row>
    <row r="739" spans="4:4" x14ac:dyDescent="0.35">
      <c r="D739" s="106"/>
    </row>
    <row r="740" spans="4:4" x14ac:dyDescent="0.35">
      <c r="D740" s="106"/>
    </row>
    <row r="741" spans="4:4" x14ac:dyDescent="0.35">
      <c r="D741" s="106"/>
    </row>
    <row r="742" spans="4:4" x14ac:dyDescent="0.35">
      <c r="D742" s="106"/>
    </row>
    <row r="743" spans="4:4" x14ac:dyDescent="0.35">
      <c r="D743" s="106"/>
    </row>
    <row r="744" spans="4:4" x14ac:dyDescent="0.35">
      <c r="D744" s="106"/>
    </row>
    <row r="745" spans="4:4" x14ac:dyDescent="0.35">
      <c r="D745" s="106"/>
    </row>
    <row r="746" spans="4:4" x14ac:dyDescent="0.35">
      <c r="D746" s="106"/>
    </row>
    <row r="747" spans="4:4" x14ac:dyDescent="0.35">
      <c r="D747" s="106"/>
    </row>
    <row r="748" spans="4:4" x14ac:dyDescent="0.35">
      <c r="D748" s="106"/>
    </row>
    <row r="749" spans="4:4" x14ac:dyDescent="0.35">
      <c r="D749" s="106"/>
    </row>
    <row r="750" spans="4:4" x14ac:dyDescent="0.35">
      <c r="D750" s="106"/>
    </row>
    <row r="751" spans="4:4" x14ac:dyDescent="0.35">
      <c r="D751" s="106"/>
    </row>
    <row r="752" spans="4:4" x14ac:dyDescent="0.35">
      <c r="D752" s="106"/>
    </row>
    <row r="753" spans="4:4" x14ac:dyDescent="0.35">
      <c r="D753" s="106"/>
    </row>
    <row r="754" spans="4:4" x14ac:dyDescent="0.35">
      <c r="D754" s="106"/>
    </row>
    <row r="755" spans="4:4" x14ac:dyDescent="0.35">
      <c r="D755" s="106"/>
    </row>
    <row r="756" spans="4:4" x14ac:dyDescent="0.35">
      <c r="D756" s="106"/>
    </row>
    <row r="757" spans="4:4" x14ac:dyDescent="0.35">
      <c r="D757" s="106"/>
    </row>
    <row r="758" spans="4:4" x14ac:dyDescent="0.35">
      <c r="D758" s="106"/>
    </row>
    <row r="759" spans="4:4" x14ac:dyDescent="0.35">
      <c r="D759" s="106"/>
    </row>
    <row r="760" spans="4:4" x14ac:dyDescent="0.35">
      <c r="D760" s="106"/>
    </row>
    <row r="761" spans="4:4" x14ac:dyDescent="0.35">
      <c r="D761" s="106"/>
    </row>
    <row r="762" spans="4:4" x14ac:dyDescent="0.35">
      <c r="D762" s="106"/>
    </row>
    <row r="763" spans="4:4" x14ac:dyDescent="0.35">
      <c r="D763" s="106"/>
    </row>
    <row r="764" spans="4:4" x14ac:dyDescent="0.35">
      <c r="D764" s="106"/>
    </row>
    <row r="765" spans="4:4" x14ac:dyDescent="0.35">
      <c r="D765" s="106"/>
    </row>
    <row r="766" spans="4:4" x14ac:dyDescent="0.35">
      <c r="D766" s="106"/>
    </row>
    <row r="767" spans="4:4" x14ac:dyDescent="0.35">
      <c r="D767" s="106"/>
    </row>
    <row r="768" spans="4:4" x14ac:dyDescent="0.35">
      <c r="D768" s="106"/>
    </row>
    <row r="769" spans="4:4" x14ac:dyDescent="0.35">
      <c r="D769" s="106"/>
    </row>
    <row r="770" spans="4:4" x14ac:dyDescent="0.35">
      <c r="D770" s="106"/>
    </row>
    <row r="771" spans="4:4" x14ac:dyDescent="0.35">
      <c r="D771" s="106"/>
    </row>
    <row r="772" spans="4:4" x14ac:dyDescent="0.35">
      <c r="D772" s="106"/>
    </row>
    <row r="773" spans="4:4" x14ac:dyDescent="0.35">
      <c r="D773" s="106"/>
    </row>
    <row r="774" spans="4:4" x14ac:dyDescent="0.35">
      <c r="D774" s="106"/>
    </row>
    <row r="775" spans="4:4" x14ac:dyDescent="0.35">
      <c r="D775" s="106"/>
    </row>
    <row r="776" spans="4:4" x14ac:dyDescent="0.35">
      <c r="D776" s="106"/>
    </row>
    <row r="777" spans="4:4" x14ac:dyDescent="0.35">
      <c r="D777" s="106"/>
    </row>
    <row r="778" spans="4:4" x14ac:dyDescent="0.35">
      <c r="D778" s="106"/>
    </row>
    <row r="779" spans="4:4" x14ac:dyDescent="0.35">
      <c r="D779" s="106"/>
    </row>
    <row r="780" spans="4:4" x14ac:dyDescent="0.35">
      <c r="D780" s="106"/>
    </row>
    <row r="781" spans="4:4" x14ac:dyDescent="0.35">
      <c r="D781" s="106"/>
    </row>
    <row r="782" spans="4:4" x14ac:dyDescent="0.35">
      <c r="D782" s="106"/>
    </row>
    <row r="783" spans="4:4" x14ac:dyDescent="0.35">
      <c r="D783" s="106"/>
    </row>
    <row r="784" spans="4:4" x14ac:dyDescent="0.35">
      <c r="D784" s="106"/>
    </row>
    <row r="785" spans="4:4" x14ac:dyDescent="0.35">
      <c r="D785" s="106"/>
    </row>
    <row r="786" spans="4:4" x14ac:dyDescent="0.35">
      <c r="D786" s="106"/>
    </row>
    <row r="787" spans="4:4" x14ac:dyDescent="0.35">
      <c r="D787" s="106"/>
    </row>
    <row r="788" spans="4:4" x14ac:dyDescent="0.35">
      <c r="D788" s="106"/>
    </row>
    <row r="789" spans="4:4" x14ac:dyDescent="0.35">
      <c r="D789" s="106"/>
    </row>
    <row r="790" spans="4:4" x14ac:dyDescent="0.35">
      <c r="D790" s="106"/>
    </row>
    <row r="791" spans="4:4" x14ac:dyDescent="0.35">
      <c r="D791" s="106"/>
    </row>
    <row r="792" spans="4:4" x14ac:dyDescent="0.35">
      <c r="D792" s="106"/>
    </row>
    <row r="793" spans="4:4" x14ac:dyDescent="0.35">
      <c r="D793" s="106"/>
    </row>
    <row r="794" spans="4:4" x14ac:dyDescent="0.35">
      <c r="D794" s="106"/>
    </row>
    <row r="795" spans="4:4" x14ac:dyDescent="0.35">
      <c r="D795" s="106"/>
    </row>
    <row r="796" spans="4:4" x14ac:dyDescent="0.35">
      <c r="D796" s="106"/>
    </row>
    <row r="797" spans="4:4" x14ac:dyDescent="0.35">
      <c r="D797" s="106"/>
    </row>
    <row r="798" spans="4:4" x14ac:dyDescent="0.35">
      <c r="D798" s="106"/>
    </row>
    <row r="799" spans="4:4" x14ac:dyDescent="0.35">
      <c r="D799" s="106"/>
    </row>
    <row r="800" spans="4:4" x14ac:dyDescent="0.35">
      <c r="D800" s="106"/>
    </row>
    <row r="801" spans="4:4" x14ac:dyDescent="0.35">
      <c r="D801" s="106"/>
    </row>
    <row r="802" spans="4:4" x14ac:dyDescent="0.35">
      <c r="D802" s="106"/>
    </row>
    <row r="803" spans="4:4" x14ac:dyDescent="0.35">
      <c r="D803" s="106"/>
    </row>
    <row r="804" spans="4:4" x14ac:dyDescent="0.35">
      <c r="D804" s="106"/>
    </row>
    <row r="805" spans="4:4" x14ac:dyDescent="0.35">
      <c r="D805" s="106"/>
    </row>
    <row r="806" spans="4:4" x14ac:dyDescent="0.35">
      <c r="D806" s="106"/>
    </row>
    <row r="807" spans="4:4" x14ac:dyDescent="0.35">
      <c r="D807" s="106"/>
    </row>
    <row r="808" spans="4:4" x14ac:dyDescent="0.35">
      <c r="D808" s="106"/>
    </row>
    <row r="809" spans="4:4" x14ac:dyDescent="0.35">
      <c r="D809" s="106"/>
    </row>
    <row r="810" spans="4:4" x14ac:dyDescent="0.35">
      <c r="D810" s="106"/>
    </row>
    <row r="811" spans="4:4" x14ac:dyDescent="0.35">
      <c r="D811" s="106"/>
    </row>
    <row r="812" spans="4:4" x14ac:dyDescent="0.35">
      <c r="D812" s="106"/>
    </row>
    <row r="813" spans="4:4" x14ac:dyDescent="0.35">
      <c r="D813" s="106"/>
    </row>
    <row r="814" spans="4:4" x14ac:dyDescent="0.35">
      <c r="D814" s="106"/>
    </row>
    <row r="815" spans="4:4" x14ac:dyDescent="0.35">
      <c r="D815" s="106"/>
    </row>
    <row r="816" spans="4:4" x14ac:dyDescent="0.35">
      <c r="D816" s="106"/>
    </row>
    <row r="817" spans="4:4" x14ac:dyDescent="0.35">
      <c r="D817" s="106"/>
    </row>
    <row r="818" spans="4:4" x14ac:dyDescent="0.35">
      <c r="D818" s="106"/>
    </row>
    <row r="819" spans="4:4" x14ac:dyDescent="0.35">
      <c r="D819" s="106"/>
    </row>
    <row r="820" spans="4:4" x14ac:dyDescent="0.35">
      <c r="D820" s="106"/>
    </row>
    <row r="821" spans="4:4" x14ac:dyDescent="0.35">
      <c r="D821" s="106"/>
    </row>
    <row r="822" spans="4:4" x14ac:dyDescent="0.35">
      <c r="D822" s="106"/>
    </row>
    <row r="823" spans="4:4" x14ac:dyDescent="0.35">
      <c r="D823" s="106"/>
    </row>
    <row r="824" spans="4:4" x14ac:dyDescent="0.35">
      <c r="D824" s="106"/>
    </row>
    <row r="825" spans="4:4" x14ac:dyDescent="0.35">
      <c r="D825" s="106"/>
    </row>
    <row r="826" spans="4:4" x14ac:dyDescent="0.35">
      <c r="D826" s="106"/>
    </row>
    <row r="827" spans="4:4" x14ac:dyDescent="0.35">
      <c r="D827" s="106"/>
    </row>
    <row r="828" spans="4:4" x14ac:dyDescent="0.35">
      <c r="D828" s="106"/>
    </row>
    <row r="829" spans="4:4" x14ac:dyDescent="0.35">
      <c r="D829" s="106"/>
    </row>
    <row r="830" spans="4:4" x14ac:dyDescent="0.35">
      <c r="D830" s="106"/>
    </row>
    <row r="831" spans="4:4" x14ac:dyDescent="0.35">
      <c r="D831" s="106"/>
    </row>
    <row r="832" spans="4:4" x14ac:dyDescent="0.35">
      <c r="D832" s="106"/>
    </row>
    <row r="833" spans="4:4" x14ac:dyDescent="0.35">
      <c r="D833" s="106"/>
    </row>
    <row r="834" spans="4:4" x14ac:dyDescent="0.35">
      <c r="D834" s="106"/>
    </row>
    <row r="835" spans="4:4" x14ac:dyDescent="0.35">
      <c r="D835" s="106"/>
    </row>
    <row r="836" spans="4:4" x14ac:dyDescent="0.35">
      <c r="D836" s="106"/>
    </row>
    <row r="837" spans="4:4" x14ac:dyDescent="0.35">
      <c r="D837" s="106"/>
    </row>
    <row r="838" spans="4:4" x14ac:dyDescent="0.35">
      <c r="D838" s="106"/>
    </row>
    <row r="839" spans="4:4" x14ac:dyDescent="0.35">
      <c r="D839" s="106"/>
    </row>
    <row r="840" spans="4:4" x14ac:dyDescent="0.35">
      <c r="D840" s="106"/>
    </row>
    <row r="841" spans="4:4" x14ac:dyDescent="0.35">
      <c r="D841" s="106"/>
    </row>
    <row r="842" spans="4:4" x14ac:dyDescent="0.35">
      <c r="D842" s="106"/>
    </row>
    <row r="843" spans="4:4" x14ac:dyDescent="0.35">
      <c r="D843" s="106"/>
    </row>
    <row r="844" spans="4:4" x14ac:dyDescent="0.35">
      <c r="D844" s="106"/>
    </row>
    <row r="845" spans="4:4" x14ac:dyDescent="0.35">
      <c r="D845" s="106"/>
    </row>
    <row r="846" spans="4:4" x14ac:dyDescent="0.35">
      <c r="D846" s="106"/>
    </row>
    <row r="847" spans="4:4" x14ac:dyDescent="0.35">
      <c r="D847" s="106"/>
    </row>
    <row r="848" spans="4:4" x14ac:dyDescent="0.35">
      <c r="D848" s="106"/>
    </row>
    <row r="849" spans="4:4" x14ac:dyDescent="0.35">
      <c r="D849" s="106"/>
    </row>
    <row r="850" spans="4:4" x14ac:dyDescent="0.35">
      <c r="D850" s="106"/>
    </row>
    <row r="851" spans="4:4" x14ac:dyDescent="0.35">
      <c r="D851" s="106"/>
    </row>
    <row r="852" spans="4:4" x14ac:dyDescent="0.35">
      <c r="D852" s="106"/>
    </row>
    <row r="853" spans="4:4" x14ac:dyDescent="0.35">
      <c r="D853" s="106"/>
    </row>
    <row r="854" spans="4:4" x14ac:dyDescent="0.35">
      <c r="D854" s="106"/>
    </row>
    <row r="855" spans="4:4" x14ac:dyDescent="0.35">
      <c r="D855" s="106"/>
    </row>
    <row r="856" spans="4:4" x14ac:dyDescent="0.35">
      <c r="D856" s="106"/>
    </row>
    <row r="857" spans="4:4" x14ac:dyDescent="0.35">
      <c r="D857" s="106"/>
    </row>
    <row r="858" spans="4:4" x14ac:dyDescent="0.35">
      <c r="D858" s="106"/>
    </row>
    <row r="859" spans="4:4" x14ac:dyDescent="0.35">
      <c r="D859" s="106"/>
    </row>
    <row r="860" spans="4:4" x14ac:dyDescent="0.35">
      <c r="D860" s="106"/>
    </row>
    <row r="861" spans="4:4" x14ac:dyDescent="0.35">
      <c r="D861" s="106"/>
    </row>
    <row r="862" spans="4:4" x14ac:dyDescent="0.35">
      <c r="D862" s="106"/>
    </row>
    <row r="863" spans="4:4" x14ac:dyDescent="0.35">
      <c r="D863" s="106"/>
    </row>
    <row r="864" spans="4:4" x14ac:dyDescent="0.35">
      <c r="D864" s="106"/>
    </row>
    <row r="865" spans="4:4" x14ac:dyDescent="0.35">
      <c r="D865" s="106"/>
    </row>
    <row r="866" spans="4:4" x14ac:dyDescent="0.35">
      <c r="D866" s="106"/>
    </row>
    <row r="867" spans="4:4" x14ac:dyDescent="0.35">
      <c r="D867" s="106"/>
    </row>
    <row r="868" spans="4:4" x14ac:dyDescent="0.35">
      <c r="D868" s="106"/>
    </row>
    <row r="869" spans="4:4" x14ac:dyDescent="0.35">
      <c r="D869" s="106"/>
    </row>
    <row r="870" spans="4:4" x14ac:dyDescent="0.35">
      <c r="D870" s="106"/>
    </row>
    <row r="871" spans="4:4" x14ac:dyDescent="0.35">
      <c r="D871" s="106"/>
    </row>
    <row r="872" spans="4:4" x14ac:dyDescent="0.35">
      <c r="D872" s="106"/>
    </row>
    <row r="873" spans="4:4" x14ac:dyDescent="0.35">
      <c r="D873" s="106"/>
    </row>
    <row r="874" spans="4:4" x14ac:dyDescent="0.35">
      <c r="D874" s="106"/>
    </row>
    <row r="875" spans="4:4" x14ac:dyDescent="0.35">
      <c r="D875" s="106"/>
    </row>
    <row r="876" spans="4:4" x14ac:dyDescent="0.35">
      <c r="D876" s="106"/>
    </row>
    <row r="877" spans="4:4" x14ac:dyDescent="0.35">
      <c r="D877" s="106"/>
    </row>
    <row r="878" spans="4:4" x14ac:dyDescent="0.35">
      <c r="D878" s="106"/>
    </row>
    <row r="879" spans="4:4" x14ac:dyDescent="0.35">
      <c r="D879" s="106"/>
    </row>
    <row r="880" spans="4:4" x14ac:dyDescent="0.35">
      <c r="D880" s="106"/>
    </row>
    <row r="881" spans="4:4" x14ac:dyDescent="0.35">
      <c r="D881" s="106"/>
    </row>
    <row r="882" spans="4:4" x14ac:dyDescent="0.35">
      <c r="D882" s="106"/>
    </row>
    <row r="883" spans="4:4" x14ac:dyDescent="0.35">
      <c r="D883" s="106"/>
    </row>
    <row r="884" spans="4:4" x14ac:dyDescent="0.35">
      <c r="D884" s="106"/>
    </row>
    <row r="885" spans="4:4" x14ac:dyDescent="0.35">
      <c r="D885" s="106"/>
    </row>
    <row r="886" spans="4:4" x14ac:dyDescent="0.35">
      <c r="D886" s="106"/>
    </row>
    <row r="887" spans="4:4" x14ac:dyDescent="0.35">
      <c r="D887" s="106"/>
    </row>
    <row r="888" spans="4:4" x14ac:dyDescent="0.35">
      <c r="D888" s="106"/>
    </row>
    <row r="889" spans="4:4" x14ac:dyDescent="0.35">
      <c r="D889" s="106"/>
    </row>
    <row r="890" spans="4:4" x14ac:dyDescent="0.35">
      <c r="D890" s="106"/>
    </row>
    <row r="891" spans="4:4" x14ac:dyDescent="0.35">
      <c r="D891" s="106"/>
    </row>
    <row r="892" spans="4:4" x14ac:dyDescent="0.35">
      <c r="D892" s="106"/>
    </row>
    <row r="893" spans="4:4" x14ac:dyDescent="0.35">
      <c r="D893" s="106"/>
    </row>
    <row r="894" spans="4:4" x14ac:dyDescent="0.35">
      <c r="D894" s="106"/>
    </row>
    <row r="895" spans="4:4" x14ac:dyDescent="0.35">
      <c r="D895" s="106"/>
    </row>
    <row r="896" spans="4:4" x14ac:dyDescent="0.35">
      <c r="D896" s="106"/>
    </row>
    <row r="897" spans="4:4" x14ac:dyDescent="0.35">
      <c r="D897" s="106"/>
    </row>
    <row r="898" spans="4:4" x14ac:dyDescent="0.35">
      <c r="D898" s="106"/>
    </row>
    <row r="899" spans="4:4" x14ac:dyDescent="0.35">
      <c r="D899" s="106"/>
    </row>
    <row r="900" spans="4:4" x14ac:dyDescent="0.35">
      <c r="D900" s="106"/>
    </row>
    <row r="901" spans="4:4" x14ac:dyDescent="0.35">
      <c r="D901" s="106"/>
    </row>
    <row r="902" spans="4:4" x14ac:dyDescent="0.35">
      <c r="D902" s="106"/>
    </row>
    <row r="903" spans="4:4" x14ac:dyDescent="0.35">
      <c r="D903" s="106"/>
    </row>
    <row r="904" spans="4:4" x14ac:dyDescent="0.35">
      <c r="D904" s="106"/>
    </row>
    <row r="905" spans="4:4" x14ac:dyDescent="0.35">
      <c r="D905" s="106"/>
    </row>
    <row r="906" spans="4:4" x14ac:dyDescent="0.35">
      <c r="D906" s="106"/>
    </row>
    <row r="907" spans="4:4" x14ac:dyDescent="0.35">
      <c r="D907" s="106"/>
    </row>
    <row r="908" spans="4:4" x14ac:dyDescent="0.35">
      <c r="D908" s="106"/>
    </row>
    <row r="909" spans="4:4" x14ac:dyDescent="0.35">
      <c r="D909" s="106"/>
    </row>
    <row r="910" spans="4:4" x14ac:dyDescent="0.35">
      <c r="D910" s="106"/>
    </row>
    <row r="911" spans="4:4" x14ac:dyDescent="0.35">
      <c r="D911" s="106"/>
    </row>
    <row r="912" spans="4:4" x14ac:dyDescent="0.35">
      <c r="D912" s="106"/>
    </row>
    <row r="913" spans="4:4" x14ac:dyDescent="0.35">
      <c r="D913" s="106"/>
    </row>
    <row r="914" spans="4:4" x14ac:dyDescent="0.35">
      <c r="D914" s="106"/>
    </row>
    <row r="915" spans="4:4" x14ac:dyDescent="0.35">
      <c r="D915" s="106"/>
    </row>
    <row r="916" spans="4:4" x14ac:dyDescent="0.35">
      <c r="D916" s="106"/>
    </row>
    <row r="917" spans="4:4" x14ac:dyDescent="0.35">
      <c r="D917" s="106"/>
    </row>
    <row r="918" spans="4:4" x14ac:dyDescent="0.35">
      <c r="D918" s="106"/>
    </row>
    <row r="919" spans="4:4" x14ac:dyDescent="0.35">
      <c r="D919" s="106"/>
    </row>
    <row r="920" spans="4:4" x14ac:dyDescent="0.35">
      <c r="D920" s="106"/>
    </row>
    <row r="921" spans="4:4" x14ac:dyDescent="0.35">
      <c r="D921" s="106"/>
    </row>
    <row r="922" spans="4:4" x14ac:dyDescent="0.35">
      <c r="D922" s="106"/>
    </row>
    <row r="923" spans="4:4" x14ac:dyDescent="0.35">
      <c r="D923" s="106"/>
    </row>
    <row r="924" spans="4:4" x14ac:dyDescent="0.35">
      <c r="D924" s="106"/>
    </row>
    <row r="925" spans="4:4" x14ac:dyDescent="0.35">
      <c r="D925" s="106"/>
    </row>
    <row r="926" spans="4:4" x14ac:dyDescent="0.35">
      <c r="D926" s="106"/>
    </row>
    <row r="927" spans="4:4" x14ac:dyDescent="0.35">
      <c r="D927" s="106"/>
    </row>
    <row r="928" spans="4:4" x14ac:dyDescent="0.35">
      <c r="D928" s="106"/>
    </row>
    <row r="929" spans="4:4" x14ac:dyDescent="0.35">
      <c r="D929" s="106"/>
    </row>
    <row r="930" spans="4:4" x14ac:dyDescent="0.35">
      <c r="D930" s="106"/>
    </row>
    <row r="931" spans="4:4" x14ac:dyDescent="0.35">
      <c r="D931" s="106"/>
    </row>
    <row r="932" spans="4:4" x14ac:dyDescent="0.35">
      <c r="D932" s="106"/>
    </row>
    <row r="933" spans="4:4" x14ac:dyDescent="0.35">
      <c r="D933" s="106"/>
    </row>
    <row r="934" spans="4:4" x14ac:dyDescent="0.35">
      <c r="D934" s="106"/>
    </row>
    <row r="935" spans="4:4" x14ac:dyDescent="0.35">
      <c r="D935" s="106"/>
    </row>
    <row r="936" spans="4:4" x14ac:dyDescent="0.35">
      <c r="D936" s="106"/>
    </row>
    <row r="937" spans="4:4" x14ac:dyDescent="0.35">
      <c r="D937" s="106"/>
    </row>
    <row r="938" spans="4:4" x14ac:dyDescent="0.35">
      <c r="D938" s="106"/>
    </row>
    <row r="939" spans="4:4" x14ac:dyDescent="0.35">
      <c r="D939" s="106"/>
    </row>
    <row r="940" spans="4:4" x14ac:dyDescent="0.35">
      <c r="D940" s="106"/>
    </row>
    <row r="941" spans="4:4" x14ac:dyDescent="0.35">
      <c r="D941" s="106"/>
    </row>
    <row r="942" spans="4:4" x14ac:dyDescent="0.35">
      <c r="D942" s="106"/>
    </row>
    <row r="943" spans="4:4" x14ac:dyDescent="0.35">
      <c r="D943" s="106"/>
    </row>
    <row r="944" spans="4:4" x14ac:dyDescent="0.35">
      <c r="D944" s="106"/>
    </row>
    <row r="945" spans="4:4" x14ac:dyDescent="0.35">
      <c r="D945" s="106"/>
    </row>
    <row r="946" spans="4:4" x14ac:dyDescent="0.35">
      <c r="D946" s="106"/>
    </row>
    <row r="947" spans="4:4" x14ac:dyDescent="0.35">
      <c r="D947" s="106"/>
    </row>
    <row r="948" spans="4:4" x14ac:dyDescent="0.35">
      <c r="D948" s="106"/>
    </row>
    <row r="949" spans="4:4" x14ac:dyDescent="0.35">
      <c r="D949" s="106"/>
    </row>
    <row r="950" spans="4:4" x14ac:dyDescent="0.35">
      <c r="D950" s="106"/>
    </row>
    <row r="951" spans="4:4" x14ac:dyDescent="0.35">
      <c r="D951" s="106"/>
    </row>
    <row r="952" spans="4:4" x14ac:dyDescent="0.35">
      <c r="D952" s="106"/>
    </row>
    <row r="953" spans="4:4" x14ac:dyDescent="0.35">
      <c r="D953" s="106"/>
    </row>
    <row r="954" spans="4:4" x14ac:dyDescent="0.35">
      <c r="D954" s="106"/>
    </row>
    <row r="955" spans="4:4" x14ac:dyDescent="0.35">
      <c r="D955" s="106"/>
    </row>
    <row r="956" spans="4:4" x14ac:dyDescent="0.35">
      <c r="D956" s="106"/>
    </row>
    <row r="957" spans="4:4" x14ac:dyDescent="0.35">
      <c r="D957" s="106"/>
    </row>
    <row r="958" spans="4:4" x14ac:dyDescent="0.35">
      <c r="D958" s="106"/>
    </row>
    <row r="959" spans="4:4" x14ac:dyDescent="0.35">
      <c r="D959" s="106"/>
    </row>
    <row r="960" spans="4:4" x14ac:dyDescent="0.35">
      <c r="D960" s="106"/>
    </row>
    <row r="961" spans="4:4" x14ac:dyDescent="0.35">
      <c r="D961" s="106"/>
    </row>
    <row r="962" spans="4:4" x14ac:dyDescent="0.35">
      <c r="D962" s="106"/>
    </row>
    <row r="963" spans="4:4" x14ac:dyDescent="0.35">
      <c r="D963" s="106"/>
    </row>
    <row r="964" spans="4:4" x14ac:dyDescent="0.35">
      <c r="D964" s="106"/>
    </row>
    <row r="965" spans="4:4" x14ac:dyDescent="0.35">
      <c r="D965" s="106"/>
    </row>
    <row r="966" spans="4:4" x14ac:dyDescent="0.35">
      <c r="D966" s="106"/>
    </row>
    <row r="967" spans="4:4" x14ac:dyDescent="0.35">
      <c r="D967" s="106"/>
    </row>
    <row r="968" spans="4:4" x14ac:dyDescent="0.35">
      <c r="D968" s="106"/>
    </row>
    <row r="969" spans="4:4" x14ac:dyDescent="0.35">
      <c r="D969" s="106"/>
    </row>
    <row r="970" spans="4:4" x14ac:dyDescent="0.35">
      <c r="D970" s="106"/>
    </row>
    <row r="971" spans="4:4" x14ac:dyDescent="0.35">
      <c r="D971" s="106"/>
    </row>
    <row r="972" spans="4:4" x14ac:dyDescent="0.35">
      <c r="D972" s="106"/>
    </row>
    <row r="973" spans="4:4" x14ac:dyDescent="0.35">
      <c r="D973" s="106"/>
    </row>
    <row r="974" spans="4:4" x14ac:dyDescent="0.35">
      <c r="D974" s="106"/>
    </row>
    <row r="975" spans="4:4" x14ac:dyDescent="0.35">
      <c r="D975" s="106"/>
    </row>
    <row r="976" spans="4:4" x14ac:dyDescent="0.35">
      <c r="D976" s="106"/>
    </row>
    <row r="977" spans="4:4" x14ac:dyDescent="0.35">
      <c r="D977" s="106"/>
    </row>
    <row r="978" spans="4:4" x14ac:dyDescent="0.35">
      <c r="D978" s="106"/>
    </row>
    <row r="979" spans="4:4" x14ac:dyDescent="0.35">
      <c r="D979" s="106"/>
    </row>
    <row r="980" spans="4:4" x14ac:dyDescent="0.35">
      <c r="D980" s="106"/>
    </row>
    <row r="981" spans="4:4" x14ac:dyDescent="0.35">
      <c r="D981" s="106"/>
    </row>
    <row r="982" spans="4:4" x14ac:dyDescent="0.35">
      <c r="D982" s="106"/>
    </row>
    <row r="983" spans="4:4" x14ac:dyDescent="0.35">
      <c r="D983" s="106"/>
    </row>
    <row r="984" spans="4:4" x14ac:dyDescent="0.35">
      <c r="D984" s="106"/>
    </row>
    <row r="985" spans="4:4" x14ac:dyDescent="0.35">
      <c r="D985" s="106"/>
    </row>
    <row r="986" spans="4:4" x14ac:dyDescent="0.35">
      <c r="D986" s="106"/>
    </row>
    <row r="987" spans="4:4" x14ac:dyDescent="0.35">
      <c r="D987" s="106"/>
    </row>
    <row r="988" spans="4:4" x14ac:dyDescent="0.35">
      <c r="D988" s="106"/>
    </row>
    <row r="989" spans="4:4" x14ac:dyDescent="0.35">
      <c r="D989" s="106"/>
    </row>
    <row r="990" spans="4:4" x14ac:dyDescent="0.35">
      <c r="D990" s="106"/>
    </row>
    <row r="991" spans="4:4" x14ac:dyDescent="0.35">
      <c r="D991" s="106"/>
    </row>
    <row r="992" spans="4:4" x14ac:dyDescent="0.35">
      <c r="D992" s="106"/>
    </row>
    <row r="993" spans="4:4" x14ac:dyDescent="0.35">
      <c r="D993" s="106"/>
    </row>
    <row r="994" spans="4:4" x14ac:dyDescent="0.35">
      <c r="D994" s="106"/>
    </row>
    <row r="995" spans="4:4" x14ac:dyDescent="0.35">
      <c r="D995" s="106"/>
    </row>
    <row r="996" spans="4:4" x14ac:dyDescent="0.35">
      <c r="D996" s="106"/>
    </row>
    <row r="997" spans="4:4" x14ac:dyDescent="0.35">
      <c r="D997" s="106"/>
    </row>
    <row r="998" spans="4:4" x14ac:dyDescent="0.35">
      <c r="D998" s="106"/>
    </row>
    <row r="999" spans="4:4" x14ac:dyDescent="0.35">
      <c r="D999" s="106"/>
    </row>
    <row r="1000" spans="4:4" x14ac:dyDescent="0.35">
      <c r="D1000" s="106"/>
    </row>
    <row r="1001" spans="4:4" x14ac:dyDescent="0.35">
      <c r="D1001" s="106"/>
    </row>
    <row r="1002" spans="4:4" x14ac:dyDescent="0.35">
      <c r="D1002" s="106"/>
    </row>
    <row r="1003" spans="4:4" x14ac:dyDescent="0.35">
      <c r="D1003" s="106"/>
    </row>
    <row r="1004" spans="4:4" x14ac:dyDescent="0.35">
      <c r="D1004" s="106"/>
    </row>
    <row r="1005" spans="4:4" x14ac:dyDescent="0.35">
      <c r="D1005" s="106"/>
    </row>
    <row r="1006" spans="4:4" x14ac:dyDescent="0.35">
      <c r="D1006" s="106"/>
    </row>
    <row r="1007" spans="4:4" x14ac:dyDescent="0.35">
      <c r="D1007" s="106"/>
    </row>
    <row r="1008" spans="4:4" x14ac:dyDescent="0.35">
      <c r="D1008" s="106"/>
    </row>
    <row r="1009" spans="4:4" x14ac:dyDescent="0.35">
      <c r="D1009" s="106"/>
    </row>
    <row r="1010" spans="4:4" x14ac:dyDescent="0.35">
      <c r="D1010" s="106"/>
    </row>
    <row r="1011" spans="4:4" x14ac:dyDescent="0.35">
      <c r="D1011" s="106"/>
    </row>
    <row r="1012" spans="4:4" x14ac:dyDescent="0.35">
      <c r="D1012" s="106"/>
    </row>
    <row r="1013" spans="4:4" x14ac:dyDescent="0.35">
      <c r="D1013" s="106"/>
    </row>
    <row r="1014" spans="4:4" x14ac:dyDescent="0.35">
      <c r="D1014" s="106"/>
    </row>
    <row r="1015" spans="4:4" x14ac:dyDescent="0.35">
      <c r="D1015" s="106"/>
    </row>
    <row r="1016" spans="4:4" x14ac:dyDescent="0.35">
      <c r="D1016" s="106"/>
    </row>
    <row r="1017" spans="4:4" x14ac:dyDescent="0.35">
      <c r="D1017" s="106"/>
    </row>
    <row r="1018" spans="4:4" x14ac:dyDescent="0.35">
      <c r="D1018" s="106"/>
    </row>
    <row r="1019" spans="4:4" x14ac:dyDescent="0.35">
      <c r="D1019" s="106"/>
    </row>
    <row r="1020" spans="4:4" x14ac:dyDescent="0.35">
      <c r="D1020" s="106"/>
    </row>
    <row r="1021" spans="4:4" x14ac:dyDescent="0.35">
      <c r="D1021" s="106"/>
    </row>
    <row r="1022" spans="4:4" x14ac:dyDescent="0.35">
      <c r="D1022" s="106"/>
    </row>
    <row r="1023" spans="4:4" x14ac:dyDescent="0.35">
      <c r="D1023" s="106"/>
    </row>
    <row r="1024" spans="4:4" x14ac:dyDescent="0.35">
      <c r="D1024" s="106"/>
    </row>
    <row r="1025" spans="4:4" x14ac:dyDescent="0.35">
      <c r="D1025" s="106"/>
    </row>
    <row r="1026" spans="4:4" x14ac:dyDescent="0.35">
      <c r="D1026" s="106"/>
    </row>
    <row r="1027" spans="4:4" x14ac:dyDescent="0.35">
      <c r="D1027" s="106"/>
    </row>
    <row r="1028" spans="4:4" x14ac:dyDescent="0.35">
      <c r="D1028" s="106"/>
    </row>
    <row r="1029" spans="4:4" x14ac:dyDescent="0.35">
      <c r="D1029" s="106"/>
    </row>
    <row r="1030" spans="4:4" x14ac:dyDescent="0.35">
      <c r="D1030" s="106"/>
    </row>
    <row r="1031" spans="4:4" x14ac:dyDescent="0.35">
      <c r="D1031" s="106"/>
    </row>
    <row r="1032" spans="4:4" x14ac:dyDescent="0.35">
      <c r="D1032" s="106"/>
    </row>
    <row r="1033" spans="4:4" x14ac:dyDescent="0.35">
      <c r="D1033" s="106"/>
    </row>
    <row r="1034" spans="4:4" x14ac:dyDescent="0.35">
      <c r="D1034" s="106"/>
    </row>
    <row r="1035" spans="4:4" x14ac:dyDescent="0.35">
      <c r="D1035" s="106"/>
    </row>
    <row r="1036" spans="4:4" x14ac:dyDescent="0.35">
      <c r="D1036" s="106"/>
    </row>
    <row r="1037" spans="4:4" x14ac:dyDescent="0.35">
      <c r="D1037" s="106"/>
    </row>
    <row r="1038" spans="4:4" x14ac:dyDescent="0.35">
      <c r="D1038" s="106"/>
    </row>
    <row r="1039" spans="4:4" x14ac:dyDescent="0.35">
      <c r="D1039" s="106"/>
    </row>
    <row r="1040" spans="4:4" x14ac:dyDescent="0.35">
      <c r="D1040" s="106"/>
    </row>
    <row r="1041" spans="4:4" x14ac:dyDescent="0.35">
      <c r="D1041" s="106"/>
    </row>
    <row r="1042" spans="4:4" x14ac:dyDescent="0.35">
      <c r="D1042" s="106"/>
    </row>
    <row r="1043" spans="4:4" x14ac:dyDescent="0.35">
      <c r="D1043" s="106"/>
    </row>
    <row r="1044" spans="4:4" x14ac:dyDescent="0.35">
      <c r="D1044" s="106"/>
    </row>
    <row r="1045" spans="4:4" x14ac:dyDescent="0.35">
      <c r="D1045" s="106"/>
    </row>
    <row r="1046" spans="4:4" x14ac:dyDescent="0.35">
      <c r="D1046" s="106"/>
    </row>
    <row r="1047" spans="4:4" x14ac:dyDescent="0.35">
      <c r="D1047" s="106"/>
    </row>
    <row r="1048" spans="4:4" x14ac:dyDescent="0.35">
      <c r="D1048" s="106"/>
    </row>
    <row r="1049" spans="4:4" x14ac:dyDescent="0.35">
      <c r="D1049" s="106"/>
    </row>
    <row r="1050" spans="4:4" x14ac:dyDescent="0.35">
      <c r="D1050" s="106"/>
    </row>
    <row r="1051" spans="4:4" x14ac:dyDescent="0.35">
      <c r="D1051" s="106"/>
    </row>
    <row r="1052" spans="4:4" x14ac:dyDescent="0.35">
      <c r="D1052" s="106"/>
    </row>
    <row r="1053" spans="4:4" x14ac:dyDescent="0.35">
      <c r="D1053" s="106"/>
    </row>
    <row r="1054" spans="4:4" x14ac:dyDescent="0.35">
      <c r="D1054" s="106"/>
    </row>
    <row r="1055" spans="4:4" x14ac:dyDescent="0.35">
      <c r="D1055" s="106"/>
    </row>
    <row r="1056" spans="4:4" x14ac:dyDescent="0.35">
      <c r="D1056" s="106"/>
    </row>
    <row r="1057" spans="4:4" x14ac:dyDescent="0.35">
      <c r="D1057" s="106"/>
    </row>
    <row r="1058" spans="4:4" x14ac:dyDescent="0.35">
      <c r="D1058" s="106"/>
    </row>
    <row r="1059" spans="4:4" x14ac:dyDescent="0.35">
      <c r="D1059" s="106"/>
    </row>
    <row r="1060" spans="4:4" x14ac:dyDescent="0.35">
      <c r="D1060" s="106"/>
    </row>
    <row r="1061" spans="4:4" x14ac:dyDescent="0.35">
      <c r="D1061" s="106"/>
    </row>
    <row r="1062" spans="4:4" x14ac:dyDescent="0.35">
      <c r="D1062" s="106"/>
    </row>
    <row r="1063" spans="4:4" x14ac:dyDescent="0.35">
      <c r="D1063" s="106"/>
    </row>
    <row r="1064" spans="4:4" x14ac:dyDescent="0.35">
      <c r="D1064" s="106"/>
    </row>
    <row r="1065" spans="4:4" x14ac:dyDescent="0.35">
      <c r="D1065" s="106"/>
    </row>
    <row r="1066" spans="4:4" x14ac:dyDescent="0.35">
      <c r="D1066" s="106"/>
    </row>
    <row r="1067" spans="4:4" x14ac:dyDescent="0.35">
      <c r="D1067" s="106"/>
    </row>
    <row r="1068" spans="4:4" x14ac:dyDescent="0.35">
      <c r="D1068" s="106"/>
    </row>
    <row r="1069" spans="4:4" x14ac:dyDescent="0.35">
      <c r="D1069" s="106"/>
    </row>
    <row r="1070" spans="4:4" x14ac:dyDescent="0.35">
      <c r="D1070" s="106"/>
    </row>
    <row r="1071" spans="4:4" x14ac:dyDescent="0.35">
      <c r="D1071" s="106"/>
    </row>
    <row r="1072" spans="4:4" x14ac:dyDescent="0.35">
      <c r="D1072" s="106"/>
    </row>
    <row r="1073" spans="4:4" x14ac:dyDescent="0.35">
      <c r="D1073" s="106"/>
    </row>
    <row r="1074" spans="4:4" x14ac:dyDescent="0.35">
      <c r="D1074" s="106"/>
    </row>
    <row r="1075" spans="4:4" x14ac:dyDescent="0.35">
      <c r="D1075" s="106"/>
    </row>
    <row r="1076" spans="4:4" x14ac:dyDescent="0.35">
      <c r="D1076" s="106"/>
    </row>
    <row r="1077" spans="4:4" x14ac:dyDescent="0.35">
      <c r="D1077" s="106"/>
    </row>
    <row r="1078" spans="4:4" x14ac:dyDescent="0.35">
      <c r="D1078" s="106"/>
    </row>
    <row r="1079" spans="4:4" x14ac:dyDescent="0.35">
      <c r="D1079" s="106"/>
    </row>
    <row r="1080" spans="4:4" x14ac:dyDescent="0.35">
      <c r="D1080" s="106"/>
    </row>
    <row r="1081" spans="4:4" x14ac:dyDescent="0.35">
      <c r="D1081" s="106"/>
    </row>
    <row r="1082" spans="4:4" x14ac:dyDescent="0.35">
      <c r="D1082" s="106"/>
    </row>
    <row r="1083" spans="4:4" x14ac:dyDescent="0.35">
      <c r="D1083" s="106"/>
    </row>
    <row r="1084" spans="4:4" x14ac:dyDescent="0.35">
      <c r="D1084" s="106"/>
    </row>
    <row r="1085" spans="4:4" x14ac:dyDescent="0.35">
      <c r="D1085" s="106"/>
    </row>
    <row r="1086" spans="4:4" x14ac:dyDescent="0.35">
      <c r="D1086" s="106"/>
    </row>
    <row r="1087" spans="4:4" x14ac:dyDescent="0.35">
      <c r="D1087" s="106"/>
    </row>
    <row r="1088" spans="4:4" x14ac:dyDescent="0.35">
      <c r="D1088" s="106"/>
    </row>
    <row r="1089" spans="4:4" x14ac:dyDescent="0.35">
      <c r="D1089" s="106"/>
    </row>
    <row r="1090" spans="4:4" x14ac:dyDescent="0.35">
      <c r="D1090" s="106"/>
    </row>
    <row r="1091" spans="4:4" x14ac:dyDescent="0.35">
      <c r="D1091" s="106"/>
    </row>
    <row r="1092" spans="4:4" x14ac:dyDescent="0.35">
      <c r="D1092" s="106"/>
    </row>
    <row r="1093" spans="4:4" x14ac:dyDescent="0.35">
      <c r="D1093" s="106"/>
    </row>
    <row r="1094" spans="4:4" x14ac:dyDescent="0.35">
      <c r="D1094" s="106"/>
    </row>
    <row r="1095" spans="4:4" x14ac:dyDescent="0.35">
      <c r="D1095" s="106"/>
    </row>
    <row r="1096" spans="4:4" x14ac:dyDescent="0.35">
      <c r="D1096" s="106"/>
    </row>
    <row r="1097" spans="4:4" x14ac:dyDescent="0.35">
      <c r="D1097" s="106"/>
    </row>
    <row r="1098" spans="4:4" x14ac:dyDescent="0.35">
      <c r="D1098" s="106"/>
    </row>
    <row r="1099" spans="4:4" x14ac:dyDescent="0.35">
      <c r="D1099" s="106"/>
    </row>
    <row r="1100" spans="4:4" x14ac:dyDescent="0.35">
      <c r="D1100" s="106"/>
    </row>
    <row r="1101" spans="4:4" x14ac:dyDescent="0.35">
      <c r="D1101" s="106"/>
    </row>
    <row r="1102" spans="4:4" x14ac:dyDescent="0.35">
      <c r="D1102" s="106"/>
    </row>
    <row r="1103" spans="4:4" x14ac:dyDescent="0.35">
      <c r="D1103" s="106"/>
    </row>
    <row r="1104" spans="4:4" x14ac:dyDescent="0.35">
      <c r="D1104" s="106"/>
    </row>
    <row r="1105" spans="4:4" x14ac:dyDescent="0.35">
      <c r="D1105" s="106"/>
    </row>
    <row r="1106" spans="4:4" x14ac:dyDescent="0.35">
      <c r="D1106" s="106"/>
    </row>
    <row r="1107" spans="4:4" x14ac:dyDescent="0.35">
      <c r="D1107" s="106"/>
    </row>
    <row r="1108" spans="4:4" x14ac:dyDescent="0.35">
      <c r="D1108" s="106"/>
    </row>
    <row r="1109" spans="4:4" x14ac:dyDescent="0.35">
      <c r="D1109" s="106"/>
    </row>
    <row r="1110" spans="4:4" x14ac:dyDescent="0.35">
      <c r="D1110" s="106"/>
    </row>
    <row r="1111" spans="4:4" x14ac:dyDescent="0.35">
      <c r="D1111" s="106"/>
    </row>
    <row r="1112" spans="4:4" x14ac:dyDescent="0.35">
      <c r="D1112" s="106"/>
    </row>
    <row r="1113" spans="4:4" x14ac:dyDescent="0.35">
      <c r="D1113" s="106"/>
    </row>
    <row r="1114" spans="4:4" x14ac:dyDescent="0.35">
      <c r="D1114" s="106"/>
    </row>
    <row r="1115" spans="4:4" x14ac:dyDescent="0.35">
      <c r="D1115" s="106"/>
    </row>
    <row r="1116" spans="4:4" x14ac:dyDescent="0.35">
      <c r="D1116" s="106"/>
    </row>
    <row r="1117" spans="4:4" x14ac:dyDescent="0.35">
      <c r="D1117" s="106"/>
    </row>
    <row r="1118" spans="4:4" x14ac:dyDescent="0.35">
      <c r="D1118" s="106"/>
    </row>
    <row r="1119" spans="4:4" x14ac:dyDescent="0.35">
      <c r="D1119" s="106"/>
    </row>
    <row r="1120" spans="4:4" x14ac:dyDescent="0.35">
      <c r="D1120" s="106"/>
    </row>
    <row r="1121" spans="4:4" x14ac:dyDescent="0.35">
      <c r="D1121" s="106"/>
    </row>
    <row r="1122" spans="4:4" x14ac:dyDescent="0.35">
      <c r="D1122" s="106"/>
    </row>
    <row r="1123" spans="4:4" x14ac:dyDescent="0.35">
      <c r="D1123" s="106"/>
    </row>
    <row r="1124" spans="4:4" x14ac:dyDescent="0.35">
      <c r="D1124" s="106"/>
    </row>
    <row r="1125" spans="4:4" x14ac:dyDescent="0.35">
      <c r="D1125" s="106"/>
    </row>
    <row r="1126" spans="4:4" x14ac:dyDescent="0.35">
      <c r="D1126" s="106"/>
    </row>
    <row r="1127" spans="4:4" x14ac:dyDescent="0.35">
      <c r="D1127" s="106"/>
    </row>
    <row r="1128" spans="4:4" x14ac:dyDescent="0.35">
      <c r="D1128" s="106"/>
    </row>
    <row r="1129" spans="4:4" x14ac:dyDescent="0.35">
      <c r="D1129" s="106"/>
    </row>
    <row r="1130" spans="4:4" x14ac:dyDescent="0.35">
      <c r="D1130" s="106"/>
    </row>
    <row r="1131" spans="4:4" x14ac:dyDescent="0.35">
      <c r="D1131" s="106"/>
    </row>
    <row r="1132" spans="4:4" x14ac:dyDescent="0.35">
      <c r="D1132" s="106"/>
    </row>
    <row r="1133" spans="4:4" x14ac:dyDescent="0.35">
      <c r="D1133" s="106"/>
    </row>
    <row r="1134" spans="4:4" x14ac:dyDescent="0.35">
      <c r="D1134" s="106"/>
    </row>
    <row r="1135" spans="4:4" x14ac:dyDescent="0.35">
      <c r="D1135" s="106"/>
    </row>
    <row r="1136" spans="4:4" x14ac:dyDescent="0.35">
      <c r="D1136" s="106"/>
    </row>
    <row r="1137" spans="4:4" x14ac:dyDescent="0.35">
      <c r="D1137" s="106"/>
    </row>
    <row r="1138" spans="4:4" x14ac:dyDescent="0.35">
      <c r="D1138" s="106"/>
    </row>
    <row r="1139" spans="4:4" x14ac:dyDescent="0.35">
      <c r="D1139" s="106"/>
    </row>
    <row r="1140" spans="4:4" x14ac:dyDescent="0.35">
      <c r="D1140" s="106"/>
    </row>
    <row r="1141" spans="4:4" x14ac:dyDescent="0.35">
      <c r="D1141" s="106"/>
    </row>
    <row r="1142" spans="4:4" x14ac:dyDescent="0.35">
      <c r="D1142" s="106"/>
    </row>
    <row r="1143" spans="4:4" x14ac:dyDescent="0.35">
      <c r="D1143" s="106"/>
    </row>
    <row r="1144" spans="4:4" x14ac:dyDescent="0.35">
      <c r="D1144" s="106"/>
    </row>
    <row r="1145" spans="4:4" x14ac:dyDescent="0.35">
      <c r="D1145" s="106"/>
    </row>
    <row r="1146" spans="4:4" x14ac:dyDescent="0.35">
      <c r="D1146" s="106"/>
    </row>
    <row r="1147" spans="4:4" x14ac:dyDescent="0.35">
      <c r="D1147" s="106"/>
    </row>
    <row r="1148" spans="4:4" x14ac:dyDescent="0.35">
      <c r="D1148" s="106"/>
    </row>
    <row r="1149" spans="4:4" x14ac:dyDescent="0.35">
      <c r="D1149" s="106"/>
    </row>
    <row r="1150" spans="4:4" x14ac:dyDescent="0.35">
      <c r="D1150" s="106"/>
    </row>
    <row r="1151" spans="4:4" x14ac:dyDescent="0.35">
      <c r="D1151" s="106"/>
    </row>
    <row r="1152" spans="4:4" x14ac:dyDescent="0.35">
      <c r="D1152" s="106"/>
    </row>
    <row r="1153" spans="4:4" x14ac:dyDescent="0.35">
      <c r="D1153" s="106"/>
    </row>
    <row r="1154" spans="4:4" x14ac:dyDescent="0.35">
      <c r="D1154" s="106"/>
    </row>
    <row r="1155" spans="4:4" x14ac:dyDescent="0.35">
      <c r="D1155" s="106"/>
    </row>
    <row r="1156" spans="4:4" x14ac:dyDescent="0.35">
      <c r="D1156" s="106"/>
    </row>
    <row r="1157" spans="4:4" x14ac:dyDescent="0.35">
      <c r="D1157" s="106"/>
    </row>
    <row r="1158" spans="4:4" x14ac:dyDescent="0.35">
      <c r="D1158" s="106"/>
    </row>
    <row r="1159" spans="4:4" x14ac:dyDescent="0.35">
      <c r="D1159" s="106"/>
    </row>
    <row r="1160" spans="4:4" x14ac:dyDescent="0.35">
      <c r="D1160" s="106"/>
    </row>
    <row r="1161" spans="4:4" x14ac:dyDescent="0.35">
      <c r="D1161" s="106"/>
    </row>
    <row r="1162" spans="4:4" x14ac:dyDescent="0.35">
      <c r="D1162" s="106"/>
    </row>
    <row r="1163" spans="4:4" x14ac:dyDescent="0.35">
      <c r="D1163" s="106"/>
    </row>
    <row r="1164" spans="4:4" x14ac:dyDescent="0.35">
      <c r="D1164" s="106"/>
    </row>
    <row r="1165" spans="4:4" x14ac:dyDescent="0.35">
      <c r="D1165" s="106"/>
    </row>
    <row r="1166" spans="4:4" x14ac:dyDescent="0.35">
      <c r="D1166" s="106"/>
    </row>
    <row r="1167" spans="4:4" x14ac:dyDescent="0.35">
      <c r="D1167" s="106"/>
    </row>
    <row r="1168" spans="4:4" x14ac:dyDescent="0.35">
      <c r="D1168" s="106"/>
    </row>
    <row r="1169" spans="4:4" x14ac:dyDescent="0.35">
      <c r="D1169" s="106"/>
    </row>
    <row r="1170" spans="4:4" x14ac:dyDescent="0.35">
      <c r="D1170" s="106"/>
    </row>
    <row r="1171" spans="4:4" x14ac:dyDescent="0.35">
      <c r="D1171" s="106"/>
    </row>
    <row r="1172" spans="4:4" x14ac:dyDescent="0.35">
      <c r="D1172" s="106"/>
    </row>
    <row r="1173" spans="4:4" x14ac:dyDescent="0.35">
      <c r="D1173" s="106"/>
    </row>
    <row r="1174" spans="4:4" x14ac:dyDescent="0.35">
      <c r="D1174" s="106"/>
    </row>
    <row r="1175" spans="4:4" x14ac:dyDescent="0.35">
      <c r="D1175" s="106"/>
    </row>
    <row r="1176" spans="4:4" x14ac:dyDescent="0.35">
      <c r="D1176" s="106"/>
    </row>
    <row r="1177" spans="4:4" x14ac:dyDescent="0.35">
      <c r="D1177" s="106"/>
    </row>
    <row r="1178" spans="4:4" x14ac:dyDescent="0.35">
      <c r="D1178" s="106"/>
    </row>
    <row r="1179" spans="4:4" x14ac:dyDescent="0.35">
      <c r="D1179" s="106"/>
    </row>
    <row r="1180" spans="4:4" x14ac:dyDescent="0.35">
      <c r="D1180" s="106"/>
    </row>
    <row r="1181" spans="4:4" x14ac:dyDescent="0.35">
      <c r="D1181" s="106"/>
    </row>
    <row r="1182" spans="4:4" x14ac:dyDescent="0.35">
      <c r="D1182" s="106"/>
    </row>
    <row r="1183" spans="4:4" x14ac:dyDescent="0.35">
      <c r="D1183" s="106"/>
    </row>
    <row r="1184" spans="4:4" x14ac:dyDescent="0.35">
      <c r="D1184" s="106"/>
    </row>
    <row r="1185" spans="4:4" x14ac:dyDescent="0.35">
      <c r="D1185" s="106"/>
    </row>
    <row r="1186" spans="4:4" x14ac:dyDescent="0.35">
      <c r="D1186" s="106"/>
    </row>
    <row r="1187" spans="4:4" x14ac:dyDescent="0.35">
      <c r="D1187" s="106"/>
    </row>
    <row r="1188" spans="4:4" x14ac:dyDescent="0.35">
      <c r="D1188" s="106"/>
    </row>
    <row r="1189" spans="4:4" x14ac:dyDescent="0.35">
      <c r="D1189" s="106"/>
    </row>
    <row r="1190" spans="4:4" x14ac:dyDescent="0.35">
      <c r="D1190" s="106"/>
    </row>
    <row r="1191" spans="4:4" x14ac:dyDescent="0.35">
      <c r="D1191" s="106"/>
    </row>
    <row r="1192" spans="4:4" x14ac:dyDescent="0.35">
      <c r="D1192" s="106"/>
    </row>
    <row r="1193" spans="4:4" x14ac:dyDescent="0.35">
      <c r="D1193" s="106"/>
    </row>
    <row r="1194" spans="4:4" x14ac:dyDescent="0.35">
      <c r="D1194" s="106"/>
    </row>
    <row r="1195" spans="4:4" x14ac:dyDescent="0.35">
      <c r="D1195" s="106"/>
    </row>
    <row r="1196" spans="4:4" x14ac:dyDescent="0.35">
      <c r="D1196" s="106"/>
    </row>
    <row r="1197" spans="4:4" x14ac:dyDescent="0.35">
      <c r="D1197" s="106"/>
    </row>
    <row r="1198" spans="4:4" x14ac:dyDescent="0.35">
      <c r="D1198" s="106"/>
    </row>
    <row r="1199" spans="4:4" x14ac:dyDescent="0.35">
      <c r="D1199" s="106"/>
    </row>
    <row r="1200" spans="4:4" x14ac:dyDescent="0.35">
      <c r="D1200" s="106"/>
    </row>
    <row r="1201" spans="4:4" x14ac:dyDescent="0.35">
      <c r="D1201" s="106"/>
    </row>
    <row r="1202" spans="4:4" x14ac:dyDescent="0.35">
      <c r="D1202" s="106"/>
    </row>
    <row r="1203" spans="4:4" x14ac:dyDescent="0.35">
      <c r="D1203" s="106"/>
    </row>
    <row r="1204" spans="4:4" x14ac:dyDescent="0.35">
      <c r="D1204" s="106"/>
    </row>
    <row r="1205" spans="4:4" x14ac:dyDescent="0.35">
      <c r="D1205" s="106"/>
    </row>
    <row r="1206" spans="4:4" x14ac:dyDescent="0.35">
      <c r="D1206" s="106"/>
    </row>
    <row r="1207" spans="4:4" x14ac:dyDescent="0.35">
      <c r="D1207" s="106"/>
    </row>
    <row r="1208" spans="4:4" x14ac:dyDescent="0.35">
      <c r="D1208" s="106"/>
    </row>
    <row r="1209" spans="4:4" x14ac:dyDescent="0.35">
      <c r="D1209" s="106"/>
    </row>
    <row r="1210" spans="4:4" x14ac:dyDescent="0.35">
      <c r="D1210" s="106"/>
    </row>
    <row r="1211" spans="4:4" x14ac:dyDescent="0.35">
      <c r="D1211" s="106"/>
    </row>
    <row r="1212" spans="4:4" x14ac:dyDescent="0.35">
      <c r="D1212" s="106"/>
    </row>
    <row r="1213" spans="4:4" x14ac:dyDescent="0.35">
      <c r="D1213" s="106"/>
    </row>
    <row r="1214" spans="4:4" x14ac:dyDescent="0.35">
      <c r="D1214" s="106"/>
    </row>
    <row r="1215" spans="4:4" x14ac:dyDescent="0.35">
      <c r="D1215" s="106"/>
    </row>
    <row r="1216" spans="4:4" x14ac:dyDescent="0.35">
      <c r="D1216" s="106"/>
    </row>
    <row r="1217" spans="4:4" x14ac:dyDescent="0.35">
      <c r="D1217" s="106"/>
    </row>
    <row r="1218" spans="4:4" x14ac:dyDescent="0.35">
      <c r="D1218" s="106"/>
    </row>
    <row r="1219" spans="4:4" x14ac:dyDescent="0.35">
      <c r="D1219" s="106"/>
    </row>
    <row r="1220" spans="4:4" x14ac:dyDescent="0.35">
      <c r="D1220" s="106"/>
    </row>
    <row r="1221" spans="4:4" x14ac:dyDescent="0.35">
      <c r="D1221" s="106"/>
    </row>
    <row r="1222" spans="4:4" x14ac:dyDescent="0.35">
      <c r="D1222" s="106"/>
    </row>
    <row r="1223" spans="4:4" x14ac:dyDescent="0.35">
      <c r="D1223" s="106"/>
    </row>
    <row r="1224" spans="4:4" x14ac:dyDescent="0.35">
      <c r="D1224" s="106"/>
    </row>
    <row r="1225" spans="4:4" x14ac:dyDescent="0.35">
      <c r="D1225" s="106"/>
    </row>
    <row r="1226" spans="4:4" x14ac:dyDescent="0.35">
      <c r="D1226" s="106"/>
    </row>
    <row r="1227" spans="4:4" x14ac:dyDescent="0.35">
      <c r="D1227" s="106"/>
    </row>
    <row r="1228" spans="4:4" x14ac:dyDescent="0.35">
      <c r="D1228" s="106"/>
    </row>
    <row r="1229" spans="4:4" x14ac:dyDescent="0.35">
      <c r="D1229" s="106"/>
    </row>
    <row r="1230" spans="4:4" x14ac:dyDescent="0.35">
      <c r="D1230" s="106"/>
    </row>
    <row r="1231" spans="4:4" x14ac:dyDescent="0.35">
      <c r="D1231" s="106"/>
    </row>
    <row r="1232" spans="4:4" x14ac:dyDescent="0.35">
      <c r="D1232" s="106"/>
    </row>
    <row r="1233" spans="4:4" x14ac:dyDescent="0.35">
      <c r="D1233" s="106"/>
    </row>
    <row r="1234" spans="4:4" x14ac:dyDescent="0.35">
      <c r="D1234" s="106"/>
    </row>
    <row r="1235" spans="4:4" x14ac:dyDescent="0.35">
      <c r="D1235" s="106"/>
    </row>
    <row r="1236" spans="4:4" x14ac:dyDescent="0.35">
      <c r="D1236" s="106"/>
    </row>
    <row r="1237" spans="4:4" x14ac:dyDescent="0.35">
      <c r="D1237" s="106"/>
    </row>
    <row r="1238" spans="4:4" x14ac:dyDescent="0.35">
      <c r="D1238" s="106"/>
    </row>
    <row r="1239" spans="4:4" x14ac:dyDescent="0.35">
      <c r="D1239" s="106"/>
    </row>
    <row r="1240" spans="4:4" x14ac:dyDescent="0.35">
      <c r="D1240" s="106"/>
    </row>
    <row r="1241" spans="4:4" x14ac:dyDescent="0.35">
      <c r="D1241" s="106"/>
    </row>
    <row r="1242" spans="4:4" x14ac:dyDescent="0.35">
      <c r="D1242" s="106"/>
    </row>
    <row r="1243" spans="4:4" x14ac:dyDescent="0.35">
      <c r="D1243" s="106"/>
    </row>
    <row r="1244" spans="4:4" x14ac:dyDescent="0.35">
      <c r="D1244" s="106"/>
    </row>
    <row r="1245" spans="4:4" x14ac:dyDescent="0.35">
      <c r="D1245" s="106"/>
    </row>
    <row r="1246" spans="4:4" x14ac:dyDescent="0.35">
      <c r="D1246" s="106"/>
    </row>
    <row r="1247" spans="4:4" x14ac:dyDescent="0.35">
      <c r="D1247" s="106"/>
    </row>
    <row r="1248" spans="4:4" x14ac:dyDescent="0.35">
      <c r="D1248" s="106"/>
    </row>
    <row r="1249" spans="4:4" x14ac:dyDescent="0.35">
      <c r="D1249" s="106"/>
    </row>
    <row r="1250" spans="4:4" x14ac:dyDescent="0.35">
      <c r="D1250" s="106"/>
    </row>
    <row r="1251" spans="4:4" x14ac:dyDescent="0.35">
      <c r="D1251" s="106"/>
    </row>
    <row r="1252" spans="4:4" x14ac:dyDescent="0.35">
      <c r="D1252" s="106"/>
    </row>
    <row r="1253" spans="4:4" x14ac:dyDescent="0.35">
      <c r="D1253" s="106"/>
    </row>
    <row r="1254" spans="4:4" x14ac:dyDescent="0.35">
      <c r="D1254" s="106"/>
    </row>
    <row r="1255" spans="4:4" x14ac:dyDescent="0.35">
      <c r="D1255" s="106"/>
    </row>
    <row r="1256" spans="4:4" x14ac:dyDescent="0.35">
      <c r="D1256" s="106"/>
    </row>
    <row r="1257" spans="4:4" x14ac:dyDescent="0.35">
      <c r="D1257" s="106"/>
    </row>
    <row r="1258" spans="4:4" x14ac:dyDescent="0.35">
      <c r="D1258" s="106"/>
    </row>
    <row r="1259" spans="4:4" x14ac:dyDescent="0.35">
      <c r="D1259" s="106"/>
    </row>
    <row r="1260" spans="4:4" x14ac:dyDescent="0.35">
      <c r="D1260" s="106"/>
    </row>
    <row r="1261" spans="4:4" x14ac:dyDescent="0.35">
      <c r="D1261" s="106"/>
    </row>
    <row r="1262" spans="4:4" x14ac:dyDescent="0.35">
      <c r="D1262" s="106"/>
    </row>
    <row r="1263" spans="4:4" x14ac:dyDescent="0.35">
      <c r="D1263" s="106"/>
    </row>
    <row r="1264" spans="4:4" x14ac:dyDescent="0.35">
      <c r="D1264" s="106"/>
    </row>
    <row r="1265" spans="4:4" x14ac:dyDescent="0.35">
      <c r="D1265" s="106"/>
    </row>
    <row r="1266" spans="4:4" x14ac:dyDescent="0.35">
      <c r="D1266" s="106"/>
    </row>
    <row r="1267" spans="4:4" x14ac:dyDescent="0.35">
      <c r="D1267" s="106"/>
    </row>
    <row r="1268" spans="4:4" x14ac:dyDescent="0.35">
      <c r="D1268" s="106"/>
    </row>
    <row r="1269" spans="4:4" x14ac:dyDescent="0.35">
      <c r="D1269" s="106"/>
    </row>
    <row r="1270" spans="4:4" x14ac:dyDescent="0.35">
      <c r="D1270" s="106"/>
    </row>
    <row r="1271" spans="4:4" x14ac:dyDescent="0.35">
      <c r="D1271" s="106"/>
    </row>
    <row r="1272" spans="4:4" x14ac:dyDescent="0.35">
      <c r="D1272" s="106"/>
    </row>
    <row r="1273" spans="4:4" x14ac:dyDescent="0.35">
      <c r="D1273" s="106"/>
    </row>
    <row r="1274" spans="4:4" x14ac:dyDescent="0.35">
      <c r="D1274" s="106"/>
    </row>
    <row r="1275" spans="4:4" x14ac:dyDescent="0.35">
      <c r="D1275" s="106"/>
    </row>
    <row r="1276" spans="4:4" x14ac:dyDescent="0.35">
      <c r="D1276" s="106"/>
    </row>
    <row r="1277" spans="4:4" x14ac:dyDescent="0.35">
      <c r="D1277" s="106"/>
    </row>
    <row r="1278" spans="4:4" x14ac:dyDescent="0.35">
      <c r="D1278" s="106"/>
    </row>
    <row r="1279" spans="4:4" x14ac:dyDescent="0.35">
      <c r="D1279" s="106"/>
    </row>
    <row r="1280" spans="4:4" x14ac:dyDescent="0.35">
      <c r="D1280" s="106"/>
    </row>
    <row r="1281" spans="4:4" x14ac:dyDescent="0.35">
      <c r="D1281" s="106"/>
    </row>
    <row r="1282" spans="4:4" x14ac:dyDescent="0.35">
      <c r="D1282" s="106"/>
    </row>
    <row r="1283" spans="4:4" x14ac:dyDescent="0.35">
      <c r="D1283" s="106"/>
    </row>
    <row r="1284" spans="4:4" x14ac:dyDescent="0.35">
      <c r="D1284" s="106"/>
    </row>
    <row r="1285" spans="4:4" x14ac:dyDescent="0.35">
      <c r="D1285" s="106"/>
    </row>
    <row r="1286" spans="4:4" x14ac:dyDescent="0.35">
      <c r="D1286" s="106"/>
    </row>
    <row r="1287" spans="4:4" x14ac:dyDescent="0.35">
      <c r="D1287" s="106"/>
    </row>
    <row r="1288" spans="4:4" x14ac:dyDescent="0.35">
      <c r="D1288" s="106"/>
    </row>
    <row r="1289" spans="4:4" x14ac:dyDescent="0.35">
      <c r="D1289" s="106"/>
    </row>
    <row r="1290" spans="4:4" x14ac:dyDescent="0.35">
      <c r="D1290" s="106"/>
    </row>
    <row r="1291" spans="4:4" x14ac:dyDescent="0.35">
      <c r="D1291" s="106"/>
    </row>
    <row r="1292" spans="4:4" x14ac:dyDescent="0.35">
      <c r="D1292" s="106"/>
    </row>
    <row r="1293" spans="4:4" x14ac:dyDescent="0.35">
      <c r="D1293" s="106"/>
    </row>
    <row r="1294" spans="4:4" x14ac:dyDescent="0.35">
      <c r="D1294" s="106"/>
    </row>
    <row r="1295" spans="4:4" x14ac:dyDescent="0.35">
      <c r="D1295" s="106"/>
    </row>
    <row r="1296" spans="4:4" x14ac:dyDescent="0.35">
      <c r="D1296" s="106"/>
    </row>
    <row r="1297" spans="4:4" x14ac:dyDescent="0.35">
      <c r="D1297" s="106"/>
    </row>
    <row r="1298" spans="4:4" x14ac:dyDescent="0.35">
      <c r="D1298" s="106"/>
    </row>
    <row r="1299" spans="4:4" x14ac:dyDescent="0.35">
      <c r="D1299" s="106"/>
    </row>
    <row r="1300" spans="4:4" x14ac:dyDescent="0.35">
      <c r="D1300" s="106"/>
    </row>
    <row r="1301" spans="4:4" x14ac:dyDescent="0.35">
      <c r="D1301" s="106"/>
    </row>
    <row r="1302" spans="4:4" x14ac:dyDescent="0.35">
      <c r="D1302" s="106"/>
    </row>
    <row r="1303" spans="4:4" x14ac:dyDescent="0.35">
      <c r="D1303" s="106"/>
    </row>
    <row r="1304" spans="4:4" x14ac:dyDescent="0.35">
      <c r="D1304" s="106"/>
    </row>
    <row r="1305" spans="4:4" x14ac:dyDescent="0.35">
      <c r="D1305" s="106"/>
    </row>
    <row r="1306" spans="4:4" x14ac:dyDescent="0.35">
      <c r="D1306" s="106"/>
    </row>
    <row r="1307" spans="4:4" x14ac:dyDescent="0.35">
      <c r="D1307" s="106"/>
    </row>
    <row r="1308" spans="4:4" x14ac:dyDescent="0.35">
      <c r="D1308" s="106"/>
    </row>
    <row r="1309" spans="4:4" x14ac:dyDescent="0.35">
      <c r="D1309" s="106"/>
    </row>
    <row r="1310" spans="4:4" x14ac:dyDescent="0.35">
      <c r="D1310" s="106"/>
    </row>
    <row r="1311" spans="4:4" x14ac:dyDescent="0.35">
      <c r="D1311" s="106"/>
    </row>
    <row r="1312" spans="4:4" x14ac:dyDescent="0.35">
      <c r="D1312" s="106"/>
    </row>
    <row r="1313" spans="4:4" x14ac:dyDescent="0.35">
      <c r="D1313" s="106"/>
    </row>
    <row r="1314" spans="4:4" x14ac:dyDescent="0.35">
      <c r="D1314" s="106"/>
    </row>
    <row r="1315" spans="4:4" x14ac:dyDescent="0.35">
      <c r="D1315" s="106"/>
    </row>
    <row r="1316" spans="4:4" x14ac:dyDescent="0.35">
      <c r="D1316" s="106"/>
    </row>
    <row r="1317" spans="4:4" x14ac:dyDescent="0.35">
      <c r="D1317" s="106"/>
    </row>
    <row r="1318" spans="4:4" x14ac:dyDescent="0.35">
      <c r="D1318" s="106"/>
    </row>
    <row r="1319" spans="4:4" x14ac:dyDescent="0.35">
      <c r="D1319" s="106"/>
    </row>
    <row r="1320" spans="4:4" x14ac:dyDescent="0.35">
      <c r="D1320" s="106"/>
    </row>
    <row r="1321" spans="4:4" x14ac:dyDescent="0.35">
      <c r="D1321" s="106"/>
    </row>
    <row r="1322" spans="4:4" x14ac:dyDescent="0.35">
      <c r="D1322" s="106"/>
    </row>
    <row r="1323" spans="4:4" x14ac:dyDescent="0.35">
      <c r="D1323" s="106"/>
    </row>
    <row r="1324" spans="4:4" x14ac:dyDescent="0.35">
      <c r="D1324" s="106"/>
    </row>
    <row r="1325" spans="4:4" x14ac:dyDescent="0.35">
      <c r="D1325" s="106"/>
    </row>
    <row r="1326" spans="4:4" x14ac:dyDescent="0.35">
      <c r="D1326" s="106"/>
    </row>
    <row r="1327" spans="4:4" x14ac:dyDescent="0.35">
      <c r="D1327" s="106"/>
    </row>
    <row r="1328" spans="4:4" x14ac:dyDescent="0.35">
      <c r="D1328" s="106"/>
    </row>
    <row r="1329" spans="4:4" x14ac:dyDescent="0.35">
      <c r="D1329" s="106"/>
    </row>
    <row r="1330" spans="4:4" x14ac:dyDescent="0.35">
      <c r="D1330" s="106"/>
    </row>
    <row r="1331" spans="4:4" x14ac:dyDescent="0.35">
      <c r="D1331" s="106"/>
    </row>
    <row r="1332" spans="4:4" x14ac:dyDescent="0.35">
      <c r="D1332" s="106"/>
    </row>
    <row r="1333" spans="4:4" x14ac:dyDescent="0.35">
      <c r="D1333" s="106"/>
    </row>
    <row r="1334" spans="4:4" x14ac:dyDescent="0.35">
      <c r="D1334" s="106"/>
    </row>
    <row r="1335" spans="4:4" x14ac:dyDescent="0.35">
      <c r="D1335" s="106"/>
    </row>
    <row r="1336" spans="4:4" x14ac:dyDescent="0.35">
      <c r="D1336" s="106"/>
    </row>
    <row r="1337" spans="4:4" x14ac:dyDescent="0.35">
      <c r="D1337" s="106"/>
    </row>
    <row r="1338" spans="4:4" x14ac:dyDescent="0.35">
      <c r="D1338" s="106"/>
    </row>
    <row r="1339" spans="4:4" x14ac:dyDescent="0.35">
      <c r="D1339" s="106"/>
    </row>
    <row r="1340" spans="4:4" x14ac:dyDescent="0.35">
      <c r="D1340" s="106"/>
    </row>
    <row r="1341" spans="4:4" x14ac:dyDescent="0.35">
      <c r="D1341" s="106"/>
    </row>
    <row r="1342" spans="4:4" x14ac:dyDescent="0.35">
      <c r="D1342" s="106"/>
    </row>
    <row r="1343" spans="4:4" x14ac:dyDescent="0.35">
      <c r="D1343" s="106"/>
    </row>
    <row r="1344" spans="4:4" x14ac:dyDescent="0.35">
      <c r="D1344" s="106"/>
    </row>
    <row r="1345" spans="4:4" x14ac:dyDescent="0.35">
      <c r="D1345" s="106"/>
    </row>
    <row r="1346" spans="4:4" x14ac:dyDescent="0.35">
      <c r="D1346" s="106"/>
    </row>
    <row r="1347" spans="4:4" x14ac:dyDescent="0.35">
      <c r="D1347" s="106"/>
    </row>
    <row r="1348" spans="4:4" x14ac:dyDescent="0.35">
      <c r="D1348" s="106"/>
    </row>
    <row r="1349" spans="4:4" x14ac:dyDescent="0.35">
      <c r="D1349" s="106"/>
    </row>
    <row r="1350" spans="4:4" x14ac:dyDescent="0.35">
      <c r="D1350" s="106"/>
    </row>
    <row r="1351" spans="4:4" x14ac:dyDescent="0.35">
      <c r="D1351" s="106"/>
    </row>
    <row r="1352" spans="4:4" x14ac:dyDescent="0.35">
      <c r="D1352" s="106"/>
    </row>
    <row r="1353" spans="4:4" x14ac:dyDescent="0.35">
      <c r="D1353" s="106"/>
    </row>
    <row r="1354" spans="4:4" x14ac:dyDescent="0.35">
      <c r="D1354" s="106"/>
    </row>
    <row r="1355" spans="4:4" x14ac:dyDescent="0.35">
      <c r="D1355" s="106"/>
    </row>
    <row r="1356" spans="4:4" x14ac:dyDescent="0.35">
      <c r="D1356" s="106"/>
    </row>
    <row r="1357" spans="4:4" x14ac:dyDescent="0.35">
      <c r="D1357" s="106"/>
    </row>
    <row r="1358" spans="4:4" x14ac:dyDescent="0.35">
      <c r="D1358" s="106"/>
    </row>
    <row r="1359" spans="4:4" x14ac:dyDescent="0.35">
      <c r="D1359" s="106"/>
    </row>
    <row r="1360" spans="4:4" x14ac:dyDescent="0.35">
      <c r="D1360" s="106"/>
    </row>
    <row r="1361" spans="4:4" x14ac:dyDescent="0.35">
      <c r="D1361" s="106"/>
    </row>
    <row r="1362" spans="4:4" x14ac:dyDescent="0.35">
      <c r="D1362" s="106"/>
    </row>
    <row r="1363" spans="4:4" x14ac:dyDescent="0.35">
      <c r="D1363" s="106"/>
    </row>
    <row r="1364" spans="4:4" x14ac:dyDescent="0.35">
      <c r="D1364" s="106"/>
    </row>
    <row r="1365" spans="4:4" x14ac:dyDescent="0.35">
      <c r="D1365" s="106"/>
    </row>
    <row r="1366" spans="4:4" x14ac:dyDescent="0.35">
      <c r="D1366" s="106"/>
    </row>
    <row r="1367" spans="4:4" x14ac:dyDescent="0.35">
      <c r="D1367" s="106"/>
    </row>
    <row r="1368" spans="4:4" x14ac:dyDescent="0.35">
      <c r="D1368" s="106"/>
    </row>
    <row r="1369" spans="4:4" x14ac:dyDescent="0.35">
      <c r="D1369" s="106"/>
    </row>
    <row r="1370" spans="4:4" x14ac:dyDescent="0.35">
      <c r="D1370" s="106"/>
    </row>
    <row r="1371" spans="4:4" x14ac:dyDescent="0.35">
      <c r="D1371" s="106"/>
    </row>
    <row r="1372" spans="4:4" x14ac:dyDescent="0.35">
      <c r="D1372" s="106"/>
    </row>
    <row r="1373" spans="4:4" x14ac:dyDescent="0.35">
      <c r="D1373" s="106"/>
    </row>
    <row r="1374" spans="4:4" x14ac:dyDescent="0.35">
      <c r="D1374" s="106"/>
    </row>
    <row r="1375" spans="4:4" x14ac:dyDescent="0.35">
      <c r="D1375" s="106"/>
    </row>
    <row r="1376" spans="4:4" x14ac:dyDescent="0.35">
      <c r="D1376" s="106"/>
    </row>
    <row r="1377" spans="4:4" x14ac:dyDescent="0.35">
      <c r="D1377" s="106"/>
    </row>
    <row r="1378" spans="4:4" x14ac:dyDescent="0.35">
      <c r="D1378" s="106"/>
    </row>
    <row r="1379" spans="4:4" x14ac:dyDescent="0.35">
      <c r="D1379" s="106"/>
    </row>
    <row r="1380" spans="4:4" x14ac:dyDescent="0.35">
      <c r="D1380" s="106"/>
    </row>
    <row r="1381" spans="4:4" x14ac:dyDescent="0.35">
      <c r="D1381" s="106"/>
    </row>
    <row r="1382" spans="4:4" x14ac:dyDescent="0.35">
      <c r="D1382" s="106"/>
    </row>
    <row r="1383" spans="4:4" x14ac:dyDescent="0.35">
      <c r="D1383" s="106"/>
    </row>
    <row r="1384" spans="4:4" x14ac:dyDescent="0.35">
      <c r="D1384" s="106"/>
    </row>
    <row r="1385" spans="4:4" x14ac:dyDescent="0.35">
      <c r="D1385" s="106"/>
    </row>
    <row r="1386" spans="4:4" x14ac:dyDescent="0.35">
      <c r="D1386" s="106"/>
    </row>
    <row r="1387" spans="4:4" x14ac:dyDescent="0.35">
      <c r="D1387" s="106"/>
    </row>
    <row r="1388" spans="4:4" x14ac:dyDescent="0.35">
      <c r="D1388" s="106"/>
    </row>
    <row r="1389" spans="4:4" x14ac:dyDescent="0.35">
      <c r="D1389" s="106"/>
    </row>
    <row r="1390" spans="4:4" x14ac:dyDescent="0.35">
      <c r="D1390" s="106"/>
    </row>
    <row r="1391" spans="4:4" x14ac:dyDescent="0.35">
      <c r="D1391" s="106"/>
    </row>
    <row r="1392" spans="4:4" x14ac:dyDescent="0.35">
      <c r="D1392" s="106"/>
    </row>
    <row r="1393" spans="4:4" x14ac:dyDescent="0.35">
      <c r="D1393" s="106"/>
    </row>
    <row r="1394" spans="4:4" x14ac:dyDescent="0.35">
      <c r="D1394" s="106"/>
    </row>
    <row r="1395" spans="4:4" x14ac:dyDescent="0.35">
      <c r="D1395" s="106"/>
    </row>
    <row r="1396" spans="4:4" x14ac:dyDescent="0.35">
      <c r="D1396" s="106"/>
    </row>
    <row r="1397" spans="4:4" x14ac:dyDescent="0.35">
      <c r="D1397" s="106"/>
    </row>
    <row r="1398" spans="4:4" x14ac:dyDescent="0.35">
      <c r="D1398" s="106"/>
    </row>
    <row r="1399" spans="4:4" x14ac:dyDescent="0.35">
      <c r="D1399" s="106"/>
    </row>
    <row r="1400" spans="4:4" x14ac:dyDescent="0.35">
      <c r="D1400" s="106"/>
    </row>
    <row r="1401" spans="4:4" x14ac:dyDescent="0.35">
      <c r="D1401" s="106"/>
    </row>
    <row r="1402" spans="4:4" x14ac:dyDescent="0.35">
      <c r="D1402" s="106"/>
    </row>
    <row r="1403" spans="4:4" x14ac:dyDescent="0.35">
      <c r="D1403" s="106"/>
    </row>
    <row r="1404" spans="4:4" x14ac:dyDescent="0.35">
      <c r="D1404" s="106"/>
    </row>
    <row r="1405" spans="4:4" x14ac:dyDescent="0.35">
      <c r="D1405" s="106"/>
    </row>
    <row r="1406" spans="4:4" x14ac:dyDescent="0.35">
      <c r="D1406" s="106"/>
    </row>
    <row r="1407" spans="4:4" x14ac:dyDescent="0.35">
      <c r="D1407" s="106"/>
    </row>
    <row r="1408" spans="4:4" x14ac:dyDescent="0.35">
      <c r="D1408" s="106"/>
    </row>
    <row r="1409" spans="4:4" x14ac:dyDescent="0.35">
      <c r="D1409" s="106"/>
    </row>
    <row r="1410" spans="4:4" x14ac:dyDescent="0.35">
      <c r="D1410" s="106"/>
    </row>
    <row r="1411" spans="4:4" x14ac:dyDescent="0.35">
      <c r="D1411" s="106"/>
    </row>
    <row r="1412" spans="4:4" x14ac:dyDescent="0.35">
      <c r="D1412" s="106"/>
    </row>
    <row r="1413" spans="4:4" x14ac:dyDescent="0.35">
      <c r="D1413" s="106"/>
    </row>
    <row r="1414" spans="4:4" x14ac:dyDescent="0.35">
      <c r="D1414" s="106"/>
    </row>
    <row r="1415" spans="4:4" x14ac:dyDescent="0.35">
      <c r="D1415" s="106"/>
    </row>
    <row r="1416" spans="4:4" x14ac:dyDescent="0.35">
      <c r="D1416" s="106"/>
    </row>
    <row r="1417" spans="4:4" x14ac:dyDescent="0.35">
      <c r="D1417" s="106"/>
    </row>
    <row r="1418" spans="4:4" x14ac:dyDescent="0.35">
      <c r="D1418" s="106"/>
    </row>
    <row r="1419" spans="4:4" x14ac:dyDescent="0.35">
      <c r="D1419" s="106"/>
    </row>
    <row r="1420" spans="4:4" x14ac:dyDescent="0.35">
      <c r="D1420" s="106"/>
    </row>
    <row r="1421" spans="4:4" x14ac:dyDescent="0.35">
      <c r="D1421" s="106"/>
    </row>
    <row r="1422" spans="4:4" x14ac:dyDescent="0.35">
      <c r="D1422" s="106"/>
    </row>
    <row r="1423" spans="4:4" x14ac:dyDescent="0.35">
      <c r="D1423" s="106"/>
    </row>
    <row r="1424" spans="4:4" x14ac:dyDescent="0.35">
      <c r="D1424" s="106"/>
    </row>
    <row r="1425" spans="4:4" x14ac:dyDescent="0.35">
      <c r="D1425" s="106"/>
    </row>
    <row r="1426" spans="4:4" x14ac:dyDescent="0.35">
      <c r="D1426" s="106"/>
    </row>
    <row r="1427" spans="4:4" x14ac:dyDescent="0.35">
      <c r="D1427" s="106"/>
    </row>
    <row r="1428" spans="4:4" x14ac:dyDescent="0.35">
      <c r="D1428" s="106"/>
    </row>
    <row r="1429" spans="4:4" x14ac:dyDescent="0.35">
      <c r="D1429" s="106"/>
    </row>
    <row r="1430" spans="4:4" x14ac:dyDescent="0.35">
      <c r="D1430" s="106"/>
    </row>
    <row r="1431" spans="4:4" x14ac:dyDescent="0.35">
      <c r="D1431" s="106"/>
    </row>
    <row r="1432" spans="4:4" x14ac:dyDescent="0.35">
      <c r="D1432" s="106"/>
    </row>
    <row r="1433" spans="4:4" x14ac:dyDescent="0.35">
      <c r="D1433" s="106"/>
    </row>
    <row r="1434" spans="4:4" x14ac:dyDescent="0.35">
      <c r="D1434" s="106"/>
    </row>
    <row r="1435" spans="4:4" x14ac:dyDescent="0.35">
      <c r="D1435" s="106"/>
    </row>
    <row r="1436" spans="4:4" x14ac:dyDescent="0.35">
      <c r="D1436" s="106"/>
    </row>
    <row r="1437" spans="4:4" x14ac:dyDescent="0.35">
      <c r="D1437" s="106"/>
    </row>
    <row r="1438" spans="4:4" x14ac:dyDescent="0.35">
      <c r="D1438" s="106"/>
    </row>
    <row r="1439" spans="4:4" x14ac:dyDescent="0.35">
      <c r="D1439" s="106"/>
    </row>
    <row r="1440" spans="4:4" x14ac:dyDescent="0.35">
      <c r="D1440" s="106"/>
    </row>
    <row r="1441" spans="4:4" x14ac:dyDescent="0.35">
      <c r="D1441" s="106"/>
    </row>
    <row r="1442" spans="4:4" x14ac:dyDescent="0.35">
      <c r="D1442" s="106"/>
    </row>
    <row r="1443" spans="4:4" x14ac:dyDescent="0.35">
      <c r="D1443" s="106"/>
    </row>
    <row r="1444" spans="4:4" x14ac:dyDescent="0.35">
      <c r="D1444" s="106"/>
    </row>
    <row r="1445" spans="4:4" x14ac:dyDescent="0.35">
      <c r="D1445" s="106"/>
    </row>
    <row r="1446" spans="4:4" x14ac:dyDescent="0.35">
      <c r="D1446" s="106"/>
    </row>
    <row r="1447" spans="4:4" x14ac:dyDescent="0.35">
      <c r="D1447" s="106"/>
    </row>
    <row r="1448" spans="4:4" x14ac:dyDescent="0.35">
      <c r="D1448" s="106"/>
    </row>
    <row r="1449" spans="4:4" x14ac:dyDescent="0.35">
      <c r="D1449" s="106"/>
    </row>
    <row r="1450" spans="4:4" x14ac:dyDescent="0.35">
      <c r="D1450" s="106"/>
    </row>
    <row r="1451" spans="4:4" x14ac:dyDescent="0.35">
      <c r="D1451" s="106"/>
    </row>
    <row r="1452" spans="4:4" x14ac:dyDescent="0.35">
      <c r="D1452" s="106"/>
    </row>
    <row r="1453" spans="4:4" x14ac:dyDescent="0.35">
      <c r="D1453" s="106"/>
    </row>
    <row r="1454" spans="4:4" x14ac:dyDescent="0.35">
      <c r="D1454" s="106"/>
    </row>
    <row r="1455" spans="4:4" x14ac:dyDescent="0.35">
      <c r="D1455" s="106"/>
    </row>
    <row r="1456" spans="4:4" x14ac:dyDescent="0.35">
      <c r="D1456" s="106"/>
    </row>
    <row r="1457" spans="4:4" x14ac:dyDescent="0.35">
      <c r="D1457" s="106"/>
    </row>
    <row r="1458" spans="4:4" x14ac:dyDescent="0.35">
      <c r="D1458" s="106"/>
    </row>
    <row r="1459" spans="4:4" x14ac:dyDescent="0.35">
      <c r="D1459" s="106"/>
    </row>
    <row r="1460" spans="4:4" x14ac:dyDescent="0.35">
      <c r="D1460" s="106"/>
    </row>
    <row r="1461" spans="4:4" x14ac:dyDescent="0.35">
      <c r="D1461" s="106"/>
    </row>
    <row r="1462" spans="4:4" x14ac:dyDescent="0.35">
      <c r="D1462" s="106"/>
    </row>
    <row r="1463" spans="4:4" x14ac:dyDescent="0.35">
      <c r="D1463" s="106"/>
    </row>
    <row r="1464" spans="4:4" x14ac:dyDescent="0.35">
      <c r="D1464" s="106"/>
    </row>
    <row r="1465" spans="4:4" x14ac:dyDescent="0.35">
      <c r="D1465" s="106"/>
    </row>
    <row r="1466" spans="4:4" x14ac:dyDescent="0.35">
      <c r="D1466" s="106"/>
    </row>
    <row r="1467" spans="4:4" x14ac:dyDescent="0.35">
      <c r="D1467" s="106"/>
    </row>
    <row r="1468" spans="4:4" x14ac:dyDescent="0.35">
      <c r="D1468" s="106"/>
    </row>
    <row r="1469" spans="4:4" x14ac:dyDescent="0.35">
      <c r="D1469" s="106"/>
    </row>
    <row r="1470" spans="4:4" x14ac:dyDescent="0.35">
      <c r="D1470" s="106"/>
    </row>
    <row r="1471" spans="4:4" x14ac:dyDescent="0.35">
      <c r="D1471" s="106"/>
    </row>
    <row r="1472" spans="4:4" x14ac:dyDescent="0.35">
      <c r="D1472" s="106"/>
    </row>
    <row r="1473" spans="4:4" x14ac:dyDescent="0.35">
      <c r="D1473" s="106"/>
    </row>
    <row r="1474" spans="4:4" x14ac:dyDescent="0.35">
      <c r="D1474" s="106"/>
    </row>
    <row r="1475" spans="4:4" x14ac:dyDescent="0.35">
      <c r="D1475" s="106"/>
    </row>
    <row r="1476" spans="4:4" x14ac:dyDescent="0.35">
      <c r="D1476" s="106"/>
    </row>
    <row r="1477" spans="4:4" x14ac:dyDescent="0.35">
      <c r="D1477" s="106"/>
    </row>
    <row r="1478" spans="4:4" x14ac:dyDescent="0.35">
      <c r="D1478" s="106"/>
    </row>
    <row r="1479" spans="4:4" x14ac:dyDescent="0.35">
      <c r="D1479" s="106"/>
    </row>
    <row r="1480" spans="4:4" x14ac:dyDescent="0.35">
      <c r="D1480" s="106"/>
    </row>
    <row r="1481" spans="4:4" x14ac:dyDescent="0.35">
      <c r="D1481" s="106"/>
    </row>
    <row r="1482" spans="4:4" x14ac:dyDescent="0.35">
      <c r="D1482" s="106"/>
    </row>
    <row r="1483" spans="4:4" x14ac:dyDescent="0.35">
      <c r="D1483" s="106"/>
    </row>
    <row r="1484" spans="4:4" x14ac:dyDescent="0.35">
      <c r="D1484" s="106"/>
    </row>
    <row r="1485" spans="4:4" x14ac:dyDescent="0.35">
      <c r="D1485" s="106"/>
    </row>
    <row r="1486" spans="4:4" x14ac:dyDescent="0.35">
      <c r="D1486" s="106"/>
    </row>
    <row r="1487" spans="4:4" x14ac:dyDescent="0.35">
      <c r="D1487" s="106"/>
    </row>
    <row r="1488" spans="4:4" x14ac:dyDescent="0.35">
      <c r="D1488" s="106"/>
    </row>
    <row r="1489" spans="4:4" x14ac:dyDescent="0.35">
      <c r="D1489" s="106"/>
    </row>
    <row r="1490" spans="4:4" x14ac:dyDescent="0.35">
      <c r="D1490" s="106"/>
    </row>
    <row r="1491" spans="4:4" x14ac:dyDescent="0.35">
      <c r="D1491" s="106"/>
    </row>
    <row r="1492" spans="4:4" x14ac:dyDescent="0.35">
      <c r="D1492" s="106"/>
    </row>
    <row r="1493" spans="4:4" x14ac:dyDescent="0.35">
      <c r="D1493" s="106"/>
    </row>
    <row r="1494" spans="4:4" x14ac:dyDescent="0.35">
      <c r="D1494" s="106"/>
    </row>
    <row r="1495" spans="4:4" x14ac:dyDescent="0.35">
      <c r="D1495" s="106"/>
    </row>
    <row r="1496" spans="4:4" x14ac:dyDescent="0.35">
      <c r="D1496" s="106"/>
    </row>
    <row r="1497" spans="4:4" x14ac:dyDescent="0.35">
      <c r="D1497" s="106"/>
    </row>
    <row r="1498" spans="4:4" x14ac:dyDescent="0.35">
      <c r="D1498" s="106"/>
    </row>
    <row r="1499" spans="4:4" x14ac:dyDescent="0.35">
      <c r="D1499" s="106"/>
    </row>
    <row r="1500" spans="4:4" x14ac:dyDescent="0.35">
      <c r="D1500" s="106"/>
    </row>
    <row r="1501" spans="4:4" x14ac:dyDescent="0.35">
      <c r="D1501" s="106"/>
    </row>
    <row r="1502" spans="4:4" x14ac:dyDescent="0.35">
      <c r="D1502" s="106"/>
    </row>
    <row r="1503" spans="4:4" x14ac:dyDescent="0.35">
      <c r="D1503" s="106"/>
    </row>
    <row r="1504" spans="4:4" x14ac:dyDescent="0.35">
      <c r="D1504" s="106"/>
    </row>
    <row r="1505" spans="4:4" x14ac:dyDescent="0.35">
      <c r="D1505" s="106"/>
    </row>
    <row r="1506" spans="4:4" x14ac:dyDescent="0.35">
      <c r="D1506" s="106"/>
    </row>
    <row r="1507" spans="4:4" x14ac:dyDescent="0.35">
      <c r="D1507" s="106"/>
    </row>
    <row r="1508" spans="4:4" x14ac:dyDescent="0.35">
      <c r="D1508" s="106"/>
    </row>
    <row r="1509" spans="4:4" x14ac:dyDescent="0.35">
      <c r="D1509" s="106"/>
    </row>
    <row r="1510" spans="4:4" x14ac:dyDescent="0.35">
      <c r="D1510" s="106"/>
    </row>
    <row r="1511" spans="4:4" x14ac:dyDescent="0.35">
      <c r="D1511" s="106"/>
    </row>
    <row r="1512" spans="4:4" x14ac:dyDescent="0.35">
      <c r="D1512" s="106"/>
    </row>
    <row r="1513" spans="4:4" x14ac:dyDescent="0.35">
      <c r="D1513" s="106"/>
    </row>
    <row r="1514" spans="4:4" x14ac:dyDescent="0.35">
      <c r="D1514" s="106"/>
    </row>
    <row r="1515" spans="4:4" x14ac:dyDescent="0.35">
      <c r="D1515" s="106"/>
    </row>
    <row r="1516" spans="4:4" x14ac:dyDescent="0.35">
      <c r="D1516" s="106"/>
    </row>
    <row r="1517" spans="4:4" x14ac:dyDescent="0.35">
      <c r="D1517" s="106"/>
    </row>
    <row r="1518" spans="4:4" x14ac:dyDescent="0.35">
      <c r="D1518" s="106"/>
    </row>
    <row r="1519" spans="4:4" x14ac:dyDescent="0.35">
      <c r="D1519" s="106"/>
    </row>
    <row r="1520" spans="4:4" x14ac:dyDescent="0.35">
      <c r="D1520" s="106"/>
    </row>
    <row r="1521" spans="4:4" x14ac:dyDescent="0.35">
      <c r="D1521" s="106"/>
    </row>
    <row r="1522" spans="4:4" x14ac:dyDescent="0.35">
      <c r="D1522" s="106"/>
    </row>
    <row r="1523" spans="4:4" x14ac:dyDescent="0.35">
      <c r="D1523" s="106"/>
    </row>
    <row r="1524" spans="4:4" x14ac:dyDescent="0.35">
      <c r="D1524" s="106"/>
    </row>
    <row r="1525" spans="4:4" x14ac:dyDescent="0.35">
      <c r="D1525" s="106"/>
    </row>
    <row r="1526" spans="4:4" x14ac:dyDescent="0.35">
      <c r="D1526" s="106"/>
    </row>
    <row r="1527" spans="4:4" x14ac:dyDescent="0.35">
      <c r="D1527" s="106"/>
    </row>
    <row r="1528" spans="4:4" x14ac:dyDescent="0.35">
      <c r="D1528" s="106"/>
    </row>
    <row r="1529" spans="4:4" x14ac:dyDescent="0.35">
      <c r="D1529" s="106"/>
    </row>
    <row r="1530" spans="4:4" x14ac:dyDescent="0.35">
      <c r="D1530" s="106"/>
    </row>
    <row r="1531" spans="4:4" x14ac:dyDescent="0.35">
      <c r="D1531" s="106"/>
    </row>
    <row r="1532" spans="4:4" x14ac:dyDescent="0.35">
      <c r="D1532" s="106"/>
    </row>
    <row r="1533" spans="4:4" x14ac:dyDescent="0.35">
      <c r="D1533" s="106"/>
    </row>
    <row r="1534" spans="4:4" x14ac:dyDescent="0.35">
      <c r="D1534" s="106"/>
    </row>
    <row r="1535" spans="4:4" x14ac:dyDescent="0.35">
      <c r="D1535" s="106"/>
    </row>
    <row r="1536" spans="4:4" x14ac:dyDescent="0.35">
      <c r="D1536" s="106"/>
    </row>
    <row r="1537" spans="4:4" x14ac:dyDescent="0.35">
      <c r="D1537" s="106"/>
    </row>
    <row r="1538" spans="4:4" x14ac:dyDescent="0.35">
      <c r="D1538" s="106"/>
    </row>
    <row r="1539" spans="4:4" x14ac:dyDescent="0.35">
      <c r="D1539" s="106"/>
    </row>
    <row r="1540" spans="4:4" x14ac:dyDescent="0.35">
      <c r="D1540" s="106"/>
    </row>
    <row r="1541" spans="4:4" x14ac:dyDescent="0.35">
      <c r="D1541" s="106"/>
    </row>
    <row r="1542" spans="4:4" x14ac:dyDescent="0.35">
      <c r="D1542" s="106"/>
    </row>
    <row r="1543" spans="4:4" x14ac:dyDescent="0.35">
      <c r="D1543" s="106"/>
    </row>
    <row r="1544" spans="4:4" x14ac:dyDescent="0.35">
      <c r="D1544" s="106"/>
    </row>
    <row r="1545" spans="4:4" x14ac:dyDescent="0.35">
      <c r="D1545" s="106"/>
    </row>
    <row r="1546" spans="4:4" x14ac:dyDescent="0.35">
      <c r="D1546" s="106"/>
    </row>
    <row r="1547" spans="4:4" x14ac:dyDescent="0.35">
      <c r="D1547" s="106"/>
    </row>
    <row r="1548" spans="4:4" x14ac:dyDescent="0.35">
      <c r="D1548" s="106"/>
    </row>
    <row r="1549" spans="4:4" x14ac:dyDescent="0.35">
      <c r="D1549" s="106"/>
    </row>
    <row r="1550" spans="4:4" x14ac:dyDescent="0.35">
      <c r="D1550" s="106"/>
    </row>
    <row r="1551" spans="4:4" x14ac:dyDescent="0.35">
      <c r="D1551" s="106"/>
    </row>
    <row r="1552" spans="4:4" x14ac:dyDescent="0.35">
      <c r="D1552" s="106"/>
    </row>
    <row r="1553" spans="4:4" x14ac:dyDescent="0.35">
      <c r="D1553" s="106"/>
    </row>
    <row r="1554" spans="4:4" x14ac:dyDescent="0.35">
      <c r="D1554" s="106"/>
    </row>
    <row r="1555" spans="4:4" x14ac:dyDescent="0.35">
      <c r="D1555" s="106"/>
    </row>
    <row r="1556" spans="4:4" x14ac:dyDescent="0.35">
      <c r="D1556" s="106"/>
    </row>
    <row r="1557" spans="4:4" x14ac:dyDescent="0.35">
      <c r="D1557" s="106"/>
    </row>
    <row r="1558" spans="4:4" x14ac:dyDescent="0.35">
      <c r="D1558" s="106"/>
    </row>
    <row r="1559" spans="4:4" x14ac:dyDescent="0.35">
      <c r="D1559" s="106"/>
    </row>
    <row r="1560" spans="4:4" x14ac:dyDescent="0.35">
      <c r="D1560" s="106"/>
    </row>
    <row r="1561" spans="4:4" x14ac:dyDescent="0.35">
      <c r="D1561" s="106"/>
    </row>
    <row r="1562" spans="4:4" x14ac:dyDescent="0.35">
      <c r="D1562" s="106"/>
    </row>
    <row r="1563" spans="4:4" x14ac:dyDescent="0.35">
      <c r="D1563" s="106"/>
    </row>
    <row r="1564" spans="4:4" x14ac:dyDescent="0.35">
      <c r="D1564" s="106"/>
    </row>
    <row r="1565" spans="4:4" x14ac:dyDescent="0.35">
      <c r="D1565" s="106"/>
    </row>
    <row r="1566" spans="4:4" x14ac:dyDescent="0.35">
      <c r="D1566" s="106"/>
    </row>
    <row r="1567" spans="4:4" x14ac:dyDescent="0.35">
      <c r="D1567" s="106"/>
    </row>
    <row r="1568" spans="4:4" x14ac:dyDescent="0.35">
      <c r="D1568" s="106"/>
    </row>
    <row r="1569" spans="4:4" x14ac:dyDescent="0.35">
      <c r="D1569" s="106"/>
    </row>
    <row r="1570" spans="4:4" x14ac:dyDescent="0.35">
      <c r="D1570" s="106"/>
    </row>
    <row r="1571" spans="4:4" x14ac:dyDescent="0.35">
      <c r="D1571" s="106"/>
    </row>
    <row r="1572" spans="4:4" x14ac:dyDescent="0.35">
      <c r="D1572" s="106"/>
    </row>
    <row r="1573" spans="4:4" x14ac:dyDescent="0.35">
      <c r="D1573" s="106"/>
    </row>
    <row r="1574" spans="4:4" x14ac:dyDescent="0.35">
      <c r="D1574" s="106"/>
    </row>
    <row r="1575" spans="4:4" x14ac:dyDescent="0.35">
      <c r="D1575" s="106"/>
    </row>
    <row r="1576" spans="4:4" x14ac:dyDescent="0.35">
      <c r="D1576" s="106"/>
    </row>
    <row r="1577" spans="4:4" x14ac:dyDescent="0.35">
      <c r="D1577" s="106"/>
    </row>
    <row r="1578" spans="4:4" x14ac:dyDescent="0.35">
      <c r="D1578" s="106"/>
    </row>
    <row r="1579" spans="4:4" x14ac:dyDescent="0.35">
      <c r="D1579" s="106"/>
    </row>
    <row r="1580" spans="4:4" x14ac:dyDescent="0.35">
      <c r="D1580" s="106"/>
    </row>
    <row r="1581" spans="4:4" x14ac:dyDescent="0.35">
      <c r="D1581" s="106"/>
    </row>
    <row r="1582" spans="4:4" x14ac:dyDescent="0.35">
      <c r="D1582" s="106"/>
    </row>
    <row r="1583" spans="4:4" x14ac:dyDescent="0.35">
      <c r="D1583" s="106"/>
    </row>
    <row r="1584" spans="4:4" x14ac:dyDescent="0.35">
      <c r="D1584" s="106"/>
    </row>
    <row r="1585" spans="4:4" x14ac:dyDescent="0.35">
      <c r="D1585" s="106"/>
    </row>
    <row r="1586" spans="4:4" x14ac:dyDescent="0.35">
      <c r="D1586" s="106"/>
    </row>
    <row r="1587" spans="4:4" x14ac:dyDescent="0.35">
      <c r="D1587" s="106"/>
    </row>
    <row r="1588" spans="4:4" x14ac:dyDescent="0.35">
      <c r="D1588" s="106"/>
    </row>
    <row r="1589" spans="4:4" x14ac:dyDescent="0.35">
      <c r="D1589" s="106"/>
    </row>
    <row r="1590" spans="4:4" x14ac:dyDescent="0.35">
      <c r="D1590" s="106"/>
    </row>
    <row r="1591" spans="4:4" x14ac:dyDescent="0.35">
      <c r="D1591" s="106"/>
    </row>
    <row r="1592" spans="4:4" x14ac:dyDescent="0.35">
      <c r="D1592" s="106"/>
    </row>
    <row r="1593" spans="4:4" x14ac:dyDescent="0.35">
      <c r="D1593" s="106"/>
    </row>
    <row r="1594" spans="4:4" x14ac:dyDescent="0.35">
      <c r="D1594" s="106"/>
    </row>
    <row r="1595" spans="4:4" x14ac:dyDescent="0.35">
      <c r="D1595" s="106"/>
    </row>
    <row r="1596" spans="4:4" x14ac:dyDescent="0.35">
      <c r="D1596" s="106"/>
    </row>
    <row r="1597" spans="4:4" x14ac:dyDescent="0.35">
      <c r="D1597" s="106"/>
    </row>
    <row r="1598" spans="4:4" x14ac:dyDescent="0.35">
      <c r="D1598" s="106"/>
    </row>
    <row r="1599" spans="4:4" x14ac:dyDescent="0.35">
      <c r="D1599" s="106"/>
    </row>
    <row r="1600" spans="4:4" x14ac:dyDescent="0.35">
      <c r="D1600" s="106"/>
    </row>
    <row r="1601" spans="4:4" x14ac:dyDescent="0.35">
      <c r="D1601" s="106"/>
    </row>
    <row r="1602" spans="4:4" x14ac:dyDescent="0.35">
      <c r="D1602" s="106"/>
    </row>
    <row r="1603" spans="4:4" x14ac:dyDescent="0.35">
      <c r="D1603" s="106"/>
    </row>
    <row r="1604" spans="4:4" x14ac:dyDescent="0.35">
      <c r="D1604" s="106"/>
    </row>
    <row r="1605" spans="4:4" x14ac:dyDescent="0.35">
      <c r="D1605" s="106"/>
    </row>
    <row r="1606" spans="4:4" x14ac:dyDescent="0.35">
      <c r="D1606" s="106"/>
    </row>
    <row r="1607" spans="4:4" x14ac:dyDescent="0.35">
      <c r="D1607" s="106"/>
    </row>
    <row r="1608" spans="4:4" x14ac:dyDescent="0.35">
      <c r="D1608" s="106"/>
    </row>
    <row r="1609" spans="4:4" x14ac:dyDescent="0.35">
      <c r="D1609" s="106"/>
    </row>
    <row r="1610" spans="4:4" x14ac:dyDescent="0.35">
      <c r="D1610" s="106"/>
    </row>
    <row r="1611" spans="4:4" x14ac:dyDescent="0.35">
      <c r="D1611" s="106"/>
    </row>
    <row r="1612" spans="4:4" x14ac:dyDescent="0.35">
      <c r="D1612" s="106"/>
    </row>
    <row r="1613" spans="4:4" x14ac:dyDescent="0.35">
      <c r="D1613" s="106"/>
    </row>
    <row r="1614" spans="4:4" x14ac:dyDescent="0.35">
      <c r="D1614" s="106"/>
    </row>
    <row r="1615" spans="4:4" x14ac:dyDescent="0.35">
      <c r="D1615" s="106"/>
    </row>
    <row r="1616" spans="4:4" x14ac:dyDescent="0.35">
      <c r="D1616" s="106"/>
    </row>
    <row r="1617" spans="4:4" x14ac:dyDescent="0.35">
      <c r="D1617" s="106"/>
    </row>
    <row r="1618" spans="4:4" x14ac:dyDescent="0.35">
      <c r="D1618" s="106"/>
    </row>
    <row r="1619" spans="4:4" x14ac:dyDescent="0.35">
      <c r="D1619" s="106"/>
    </row>
    <row r="1620" spans="4:4" x14ac:dyDescent="0.35">
      <c r="D1620" s="106"/>
    </row>
    <row r="1621" spans="4:4" x14ac:dyDescent="0.35">
      <c r="D1621" s="106"/>
    </row>
    <row r="1622" spans="4:4" x14ac:dyDescent="0.35">
      <c r="D1622" s="106"/>
    </row>
    <row r="1623" spans="4:4" x14ac:dyDescent="0.35">
      <c r="D1623" s="106"/>
    </row>
    <row r="1624" spans="4:4" x14ac:dyDescent="0.35">
      <c r="D1624" s="106"/>
    </row>
    <row r="1625" spans="4:4" x14ac:dyDescent="0.35">
      <c r="D1625" s="106"/>
    </row>
    <row r="1626" spans="4:4" x14ac:dyDescent="0.35">
      <c r="D1626" s="106"/>
    </row>
    <row r="1627" spans="4:4" x14ac:dyDescent="0.35">
      <c r="D1627" s="106"/>
    </row>
    <row r="1628" spans="4:4" x14ac:dyDescent="0.35">
      <c r="D1628" s="106"/>
    </row>
    <row r="1629" spans="4:4" x14ac:dyDescent="0.35">
      <c r="D1629" s="106"/>
    </row>
    <row r="1630" spans="4:4" x14ac:dyDescent="0.35">
      <c r="D1630" s="106"/>
    </row>
    <row r="1631" spans="4:4" x14ac:dyDescent="0.35">
      <c r="D1631" s="106"/>
    </row>
    <row r="1632" spans="4:4" x14ac:dyDescent="0.35">
      <c r="D1632" s="106"/>
    </row>
    <row r="1633" spans="4:4" x14ac:dyDescent="0.35">
      <c r="D1633" s="106"/>
    </row>
    <row r="1634" spans="4:4" x14ac:dyDescent="0.35">
      <c r="D1634" s="106"/>
    </row>
    <row r="1635" spans="4:4" x14ac:dyDescent="0.35">
      <c r="D1635" s="106"/>
    </row>
    <row r="1636" spans="4:4" x14ac:dyDescent="0.35">
      <c r="D1636" s="106"/>
    </row>
    <row r="1637" spans="4:4" x14ac:dyDescent="0.35">
      <c r="D1637" s="106"/>
    </row>
    <row r="1638" spans="4:4" x14ac:dyDescent="0.35">
      <c r="D1638" s="106"/>
    </row>
    <row r="1639" spans="4:4" x14ac:dyDescent="0.35">
      <c r="D1639" s="106"/>
    </row>
    <row r="1640" spans="4:4" x14ac:dyDescent="0.35">
      <c r="D1640" s="106"/>
    </row>
    <row r="1641" spans="4:4" x14ac:dyDescent="0.35">
      <c r="D1641" s="106"/>
    </row>
  </sheetData>
  <pageMargins left="0.7" right="0.7" top="0.75" bottom="0.75" header="0.3" footer="0.3"/>
  <pageSetup scale="85" fitToHeight="0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D15" sqref="D15"/>
    </sheetView>
  </sheetViews>
  <sheetFormatPr defaultRowHeight="14.5" x14ac:dyDescent="0.35"/>
  <cols>
    <col min="1" max="1" width="6.26953125" customWidth="1"/>
    <col min="2" max="2" width="61.81640625" style="11" customWidth="1"/>
    <col min="3" max="3" width="13" style="11" customWidth="1"/>
    <col min="4" max="4" width="16.81640625" style="11" customWidth="1"/>
  </cols>
  <sheetData>
    <row r="1" spans="1:4" ht="30.75" thickBot="1" x14ac:dyDescent="0.3">
      <c r="A1" s="69" t="s">
        <v>222</v>
      </c>
      <c r="B1" s="80" t="s">
        <v>237</v>
      </c>
      <c r="C1" s="70" t="s">
        <v>0</v>
      </c>
      <c r="D1" s="81" t="s">
        <v>131</v>
      </c>
    </row>
    <row r="2" spans="1:4" ht="15.75" x14ac:dyDescent="0.25">
      <c r="A2" s="33"/>
      <c r="B2" s="29"/>
      <c r="C2" s="26"/>
      <c r="D2" s="82"/>
    </row>
    <row r="3" spans="1:4" ht="15.75" x14ac:dyDescent="0.25">
      <c r="A3" s="33">
        <v>1</v>
      </c>
      <c r="B3" s="30" t="s">
        <v>212</v>
      </c>
      <c r="C3" s="37" t="s">
        <v>122</v>
      </c>
      <c r="D3" s="82">
        <v>500000</v>
      </c>
    </row>
    <row r="4" spans="1:4" ht="15.75" x14ac:dyDescent="0.25">
      <c r="A4" s="33">
        <v>2</v>
      </c>
      <c r="B4" s="31" t="s">
        <v>213</v>
      </c>
      <c r="C4" s="37" t="s">
        <v>122</v>
      </c>
      <c r="D4" s="82">
        <v>400000</v>
      </c>
    </row>
    <row r="5" spans="1:4" ht="15.75" x14ac:dyDescent="0.25">
      <c r="A5" s="33">
        <v>3</v>
      </c>
      <c r="B5" s="30" t="s">
        <v>214</v>
      </c>
      <c r="C5" s="37" t="s">
        <v>122</v>
      </c>
      <c r="D5" s="82">
        <v>1200000</v>
      </c>
    </row>
    <row r="6" spans="1:4" ht="15.75" x14ac:dyDescent="0.25">
      <c r="A6" s="33">
        <v>4</v>
      </c>
      <c r="B6" s="30" t="s">
        <v>215</v>
      </c>
      <c r="C6" s="37" t="s">
        <v>122</v>
      </c>
      <c r="D6" s="82">
        <v>600000</v>
      </c>
    </row>
    <row r="7" spans="1:4" ht="15.75" x14ac:dyDescent="0.25">
      <c r="A7" s="33">
        <v>5</v>
      </c>
      <c r="B7" s="30" t="s">
        <v>216</v>
      </c>
      <c r="C7" s="37" t="s">
        <v>122</v>
      </c>
      <c r="D7" s="82">
        <v>500000</v>
      </c>
    </row>
    <row r="8" spans="1:4" ht="15.75" x14ac:dyDescent="0.25">
      <c r="A8" s="33">
        <v>6</v>
      </c>
      <c r="B8" s="32" t="s">
        <v>217</v>
      </c>
      <c r="C8" s="37" t="s">
        <v>122</v>
      </c>
      <c r="D8" s="82">
        <v>600000</v>
      </c>
    </row>
    <row r="9" spans="1:4" ht="15.75" x14ac:dyDescent="0.25">
      <c r="A9" s="33">
        <v>7</v>
      </c>
      <c r="B9" s="30" t="s">
        <v>218</v>
      </c>
      <c r="C9" s="37" t="s">
        <v>122</v>
      </c>
      <c r="D9" s="82">
        <v>400000</v>
      </c>
    </row>
    <row r="10" spans="1:4" ht="30" x14ac:dyDescent="0.25">
      <c r="A10" s="33">
        <v>8</v>
      </c>
      <c r="B10" s="100" t="s">
        <v>219</v>
      </c>
      <c r="C10" s="37" t="s">
        <v>122</v>
      </c>
      <c r="D10" s="82">
        <v>600000</v>
      </c>
    </row>
    <row r="11" spans="1:4" ht="15.75" x14ac:dyDescent="0.25">
      <c r="A11" s="33">
        <v>9</v>
      </c>
      <c r="B11" s="30" t="s">
        <v>220</v>
      </c>
      <c r="C11" s="37" t="s">
        <v>122</v>
      </c>
      <c r="D11" s="82">
        <v>250000</v>
      </c>
    </row>
    <row r="12" spans="1:4" ht="23.25" customHeight="1" x14ac:dyDescent="0.25">
      <c r="A12" s="33">
        <v>10</v>
      </c>
      <c r="B12" s="31" t="s">
        <v>221</v>
      </c>
      <c r="C12" s="37" t="s">
        <v>122</v>
      </c>
      <c r="D12" s="82">
        <v>5000000</v>
      </c>
    </row>
    <row r="13" spans="1:4" ht="15.75" x14ac:dyDescent="0.25">
      <c r="A13" s="33"/>
      <c r="B13" s="29"/>
      <c r="C13" s="26"/>
      <c r="D13" s="82"/>
    </row>
    <row r="14" spans="1:4" ht="16.5" thickBot="1" x14ac:dyDescent="0.3">
      <c r="A14" s="34"/>
      <c r="B14" s="42" t="s">
        <v>130</v>
      </c>
      <c r="C14" s="35"/>
      <c r="D14" s="83">
        <f>SUM(D2:D13)</f>
        <v>10050000</v>
      </c>
    </row>
    <row r="17" spans="3:4" customFormat="1" ht="15" x14ac:dyDescent="0.25">
      <c r="C17" s="38" t="s">
        <v>234</v>
      </c>
      <c r="D17" s="11"/>
    </row>
    <row r="18" spans="3:4" customFormat="1" ht="15" x14ac:dyDescent="0.25">
      <c r="C18" s="38" t="s">
        <v>122</v>
      </c>
      <c r="D18" s="98">
        <f>SUM(D3:D12)</f>
        <v>10050000</v>
      </c>
    </row>
    <row r="19" spans="3:4" customFormat="1" ht="15" x14ac:dyDescent="0.25">
      <c r="C19" s="38" t="s">
        <v>69</v>
      </c>
      <c r="D19" s="11"/>
    </row>
    <row r="20" spans="3:4" customFormat="1" ht="15.75" x14ac:dyDescent="0.25">
      <c r="C20" s="97" t="s">
        <v>238</v>
      </c>
      <c r="D20" s="11"/>
    </row>
    <row r="21" spans="3:4" customFormat="1" x14ac:dyDescent="0.35">
      <c r="C21" s="101" t="s">
        <v>51</v>
      </c>
      <c r="D21" s="102"/>
    </row>
    <row r="22" spans="3:4" customFormat="1" x14ac:dyDescent="0.35">
      <c r="C22" s="103" t="s">
        <v>242</v>
      </c>
      <c r="D22" s="98">
        <f>D18</f>
        <v>10050000</v>
      </c>
    </row>
  </sheetData>
  <pageMargins left="0.7" right="0.7" top="0.75" bottom="0.7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opLeftCell="A10" zoomScaleNormal="100" workbookViewId="0">
      <selection activeCell="A22" sqref="A1:XFD1048576"/>
    </sheetView>
  </sheetViews>
  <sheetFormatPr defaultRowHeight="14.5" x14ac:dyDescent="0.35"/>
  <cols>
    <col min="1" max="1" width="11.54296875" customWidth="1"/>
    <col min="2" max="2" width="48.81640625" customWidth="1"/>
    <col min="3" max="3" width="21.54296875" customWidth="1"/>
    <col min="4" max="4" width="16.54296875" customWidth="1"/>
  </cols>
  <sheetData>
    <row r="1" spans="1:4" ht="30.75" thickBot="1" x14ac:dyDescent="0.3">
      <c r="A1" s="39" t="s">
        <v>222</v>
      </c>
      <c r="B1" s="2" t="s">
        <v>230</v>
      </c>
      <c r="C1" s="72" t="s">
        <v>0</v>
      </c>
      <c r="D1" s="71" t="s">
        <v>131</v>
      </c>
    </row>
    <row r="2" spans="1:4" ht="60" x14ac:dyDescent="0.25">
      <c r="A2" s="40">
        <v>1</v>
      </c>
      <c r="B2" s="36" t="s">
        <v>240</v>
      </c>
      <c r="C2" s="36" t="s">
        <v>234</v>
      </c>
      <c r="D2" s="66">
        <v>6300000</v>
      </c>
    </row>
    <row r="3" spans="1:4" ht="15" x14ac:dyDescent="0.25">
      <c r="A3" s="40">
        <v>2</v>
      </c>
      <c r="B3" s="36" t="s">
        <v>229</v>
      </c>
      <c r="C3" s="36" t="s">
        <v>51</v>
      </c>
      <c r="D3" s="66">
        <v>2000000</v>
      </c>
    </row>
    <row r="4" spans="1:4" ht="15" x14ac:dyDescent="0.25">
      <c r="A4" s="40">
        <v>3</v>
      </c>
      <c r="B4" s="36" t="s">
        <v>1</v>
      </c>
      <c r="C4" s="36" t="s">
        <v>69</v>
      </c>
      <c r="D4" s="66">
        <v>500000</v>
      </c>
    </row>
    <row r="5" spans="1:4" ht="15" x14ac:dyDescent="0.25">
      <c r="A5" s="40">
        <v>4</v>
      </c>
      <c r="B5" s="36" t="s">
        <v>2</v>
      </c>
      <c r="C5" s="36" t="s">
        <v>51</v>
      </c>
      <c r="D5" s="66">
        <v>5600000</v>
      </c>
    </row>
    <row r="6" spans="1:4" ht="15" x14ac:dyDescent="0.25">
      <c r="A6" s="40">
        <v>5</v>
      </c>
      <c r="B6" s="36" t="s">
        <v>3</v>
      </c>
      <c r="C6" s="36" t="s">
        <v>51</v>
      </c>
      <c r="D6" s="66">
        <v>3000000</v>
      </c>
    </row>
    <row r="7" spans="1:4" ht="15.75" x14ac:dyDescent="0.25">
      <c r="A7" s="40">
        <v>6</v>
      </c>
      <c r="B7" s="36" t="s">
        <v>228</v>
      </c>
      <c r="C7" s="96" t="s">
        <v>238</v>
      </c>
      <c r="D7" s="73">
        <v>5000000</v>
      </c>
    </row>
    <row r="8" spans="1:4" ht="30" x14ac:dyDescent="0.25">
      <c r="A8" s="40">
        <v>7</v>
      </c>
      <c r="B8" s="36" t="s">
        <v>227</v>
      </c>
      <c r="C8" s="36" t="s">
        <v>122</v>
      </c>
      <c r="D8" s="66">
        <v>650000</v>
      </c>
    </row>
    <row r="9" spans="1:4" ht="15.75" x14ac:dyDescent="0.25">
      <c r="A9" s="40">
        <v>8</v>
      </c>
      <c r="B9" s="36" t="s">
        <v>4</v>
      </c>
      <c r="C9" s="96" t="s">
        <v>238</v>
      </c>
      <c r="D9" s="66">
        <v>1000000</v>
      </c>
    </row>
    <row r="10" spans="1:4" ht="15.75" x14ac:dyDescent="0.25">
      <c r="A10" s="40">
        <v>9</v>
      </c>
      <c r="B10" s="36" t="s">
        <v>5</v>
      </c>
      <c r="C10" s="96" t="s">
        <v>238</v>
      </c>
      <c r="D10" s="66">
        <v>1500000</v>
      </c>
    </row>
    <row r="11" spans="1:4" ht="15.75" x14ac:dyDescent="0.25">
      <c r="A11" s="40">
        <v>10</v>
      </c>
      <c r="B11" s="36" t="s">
        <v>6</v>
      </c>
      <c r="C11" s="96" t="s">
        <v>238</v>
      </c>
      <c r="D11" s="66">
        <v>1750000</v>
      </c>
    </row>
    <row r="12" spans="1:4" ht="15.75" x14ac:dyDescent="0.25">
      <c r="A12" s="40">
        <v>11</v>
      </c>
      <c r="B12" s="36" t="s">
        <v>7</v>
      </c>
      <c r="C12" s="96" t="s">
        <v>238</v>
      </c>
      <c r="D12" s="66">
        <v>16000000</v>
      </c>
    </row>
    <row r="13" spans="1:4" ht="30" x14ac:dyDescent="0.25">
      <c r="A13" s="40">
        <v>12</v>
      </c>
      <c r="B13" s="36" t="s">
        <v>233</v>
      </c>
      <c r="C13" s="36" t="s">
        <v>234</v>
      </c>
      <c r="D13" s="74">
        <v>1930000</v>
      </c>
    </row>
    <row r="14" spans="1:4" ht="15" x14ac:dyDescent="0.25">
      <c r="A14" s="40">
        <v>13</v>
      </c>
      <c r="B14" s="36" t="s">
        <v>232</v>
      </c>
      <c r="C14" s="36" t="s">
        <v>69</v>
      </c>
      <c r="D14" s="66">
        <v>143949</v>
      </c>
    </row>
    <row r="15" spans="1:4" ht="30" x14ac:dyDescent="0.25">
      <c r="A15" s="40">
        <v>14</v>
      </c>
      <c r="B15" s="36" t="s">
        <v>231</v>
      </c>
      <c r="C15" s="96" t="s">
        <v>238</v>
      </c>
      <c r="D15" s="66">
        <v>3000000</v>
      </c>
    </row>
    <row r="16" spans="1:4" ht="15.75" x14ac:dyDescent="0.25">
      <c r="A16" s="40">
        <v>15</v>
      </c>
      <c r="B16" s="36" t="s">
        <v>8</v>
      </c>
      <c r="C16" s="96" t="s">
        <v>238</v>
      </c>
      <c r="D16" s="66">
        <v>500000</v>
      </c>
    </row>
    <row r="17" spans="1:4" ht="30" x14ac:dyDescent="0.25">
      <c r="A17" s="40">
        <v>16</v>
      </c>
      <c r="B17" s="36" t="s">
        <v>235</v>
      </c>
      <c r="C17" s="36" t="s">
        <v>234</v>
      </c>
      <c r="D17" s="66">
        <v>2500000</v>
      </c>
    </row>
    <row r="18" spans="1:4" ht="15" x14ac:dyDescent="0.25">
      <c r="A18" s="40">
        <v>17</v>
      </c>
      <c r="B18" s="5" t="s">
        <v>9</v>
      </c>
      <c r="C18" s="36" t="s">
        <v>69</v>
      </c>
      <c r="D18" s="66">
        <v>210000</v>
      </c>
    </row>
    <row r="19" spans="1:4" ht="30" x14ac:dyDescent="0.25">
      <c r="A19" s="40">
        <v>18</v>
      </c>
      <c r="B19" s="7" t="s">
        <v>10</v>
      </c>
      <c r="C19" s="36" t="s">
        <v>234</v>
      </c>
      <c r="D19" s="66">
        <v>110000</v>
      </c>
    </row>
    <row r="20" spans="1:4" ht="15" customHeight="1" x14ac:dyDescent="0.25">
      <c r="A20" s="40">
        <v>19</v>
      </c>
      <c r="B20" s="7" t="s">
        <v>11</v>
      </c>
      <c r="C20" s="36" t="s">
        <v>69</v>
      </c>
      <c r="D20" s="66">
        <v>2500000</v>
      </c>
    </row>
    <row r="21" spans="1:4" ht="15" x14ac:dyDescent="0.25">
      <c r="A21" s="40">
        <v>20</v>
      </c>
      <c r="B21" s="6" t="s">
        <v>12</v>
      </c>
      <c r="C21" s="36" t="s">
        <v>234</v>
      </c>
      <c r="D21" s="66">
        <v>500000</v>
      </c>
    </row>
    <row r="22" spans="1:4" ht="15" x14ac:dyDescent="0.25">
      <c r="A22" s="40">
        <v>21</v>
      </c>
      <c r="B22" s="6" t="s">
        <v>13</v>
      </c>
      <c r="C22" s="36" t="s">
        <v>234</v>
      </c>
      <c r="D22" s="66">
        <v>100000</v>
      </c>
    </row>
    <row r="23" spans="1:4" ht="15" x14ac:dyDescent="0.25">
      <c r="A23" s="40">
        <v>22</v>
      </c>
      <c r="B23" s="5" t="s">
        <v>14</v>
      </c>
      <c r="C23" s="36" t="s">
        <v>234</v>
      </c>
      <c r="D23" s="66">
        <v>100000</v>
      </c>
    </row>
    <row r="24" spans="1:4" x14ac:dyDescent="0.35">
      <c r="A24" s="40">
        <v>23</v>
      </c>
      <c r="B24" s="7" t="s">
        <v>15</v>
      </c>
      <c r="C24" s="36" t="s">
        <v>234</v>
      </c>
      <c r="D24" s="66">
        <v>200000</v>
      </c>
    </row>
    <row r="25" spans="1:4" x14ac:dyDescent="0.35">
      <c r="A25" s="40">
        <v>24</v>
      </c>
      <c r="B25" s="7" t="s">
        <v>16</v>
      </c>
      <c r="C25" s="36" t="s">
        <v>69</v>
      </c>
      <c r="D25" s="66">
        <v>75000</v>
      </c>
    </row>
    <row r="26" spans="1:4" x14ac:dyDescent="0.35">
      <c r="A26" s="40">
        <v>25</v>
      </c>
      <c r="B26" s="7" t="s">
        <v>17</v>
      </c>
      <c r="C26" s="36" t="s">
        <v>234</v>
      </c>
      <c r="D26" s="66">
        <v>50000</v>
      </c>
    </row>
    <row r="27" spans="1:4" ht="15.65" x14ac:dyDescent="0.35">
      <c r="A27" s="40">
        <v>26</v>
      </c>
      <c r="B27" s="6" t="s">
        <v>18</v>
      </c>
      <c r="C27" s="96" t="s">
        <v>238</v>
      </c>
      <c r="D27" s="66">
        <v>1323000</v>
      </c>
    </row>
    <row r="28" spans="1:4" ht="15.65" x14ac:dyDescent="0.35">
      <c r="A28" s="40">
        <v>27</v>
      </c>
      <c r="B28" s="6" t="s">
        <v>19</v>
      </c>
      <c r="C28" s="96" t="s">
        <v>238</v>
      </c>
      <c r="D28" s="66">
        <v>4000000</v>
      </c>
    </row>
    <row r="29" spans="1:4" x14ac:dyDescent="0.35">
      <c r="A29" s="40">
        <v>28</v>
      </c>
      <c r="B29" s="5" t="s">
        <v>20</v>
      </c>
      <c r="C29" s="36" t="s">
        <v>234</v>
      </c>
      <c r="D29" s="66">
        <v>15000</v>
      </c>
    </row>
    <row r="30" spans="1:4" ht="15.65" x14ac:dyDescent="0.35">
      <c r="A30" s="40">
        <v>29</v>
      </c>
      <c r="B30" s="6" t="s">
        <v>239</v>
      </c>
      <c r="C30" s="96" t="s">
        <v>238</v>
      </c>
      <c r="D30" s="66">
        <v>10000000</v>
      </c>
    </row>
    <row r="31" spans="1:4" x14ac:dyDescent="0.35">
      <c r="A31" s="41"/>
      <c r="B31" s="36"/>
      <c r="C31" s="36"/>
      <c r="D31" s="67"/>
    </row>
    <row r="32" spans="1:4" ht="16.5" thickBot="1" x14ac:dyDescent="0.3">
      <c r="A32" s="43"/>
      <c r="B32" s="44"/>
      <c r="C32" s="42" t="s">
        <v>130</v>
      </c>
      <c r="D32" s="68">
        <f>SUM(D2:D31)</f>
        <v>70556949</v>
      </c>
    </row>
    <row r="33" spans="1:4" ht="15" x14ac:dyDescent="0.25">
      <c r="A33" s="1"/>
      <c r="B33" s="1"/>
      <c r="C33" s="1"/>
      <c r="D33" s="1"/>
    </row>
    <row r="34" spans="1:4" ht="15" x14ac:dyDescent="0.25">
      <c r="A34" s="1"/>
      <c r="B34" s="1"/>
      <c r="C34" s="1"/>
      <c r="D34" s="1"/>
    </row>
    <row r="35" spans="1:4" ht="15" x14ac:dyDescent="0.25">
      <c r="A35" s="1"/>
      <c r="B35" s="1"/>
      <c r="C35" s="1"/>
      <c r="D35" s="1"/>
    </row>
    <row r="36" spans="1:4" ht="15" x14ac:dyDescent="0.25">
      <c r="A36" s="1"/>
      <c r="B36" s="1"/>
      <c r="C36" s="38" t="s">
        <v>234</v>
      </c>
      <c r="D36" s="99">
        <f>SUMIF(C2:C30,C36,D2:D30)</f>
        <v>11805000</v>
      </c>
    </row>
    <row r="37" spans="1:4" ht="15" x14ac:dyDescent="0.25">
      <c r="A37" s="1"/>
      <c r="B37" s="1"/>
      <c r="C37" s="38" t="s">
        <v>122</v>
      </c>
      <c r="D37" s="99">
        <f>SUMIF(C2:C31,C37,D2:D31)</f>
        <v>650000</v>
      </c>
    </row>
    <row r="38" spans="1:4" x14ac:dyDescent="0.35">
      <c r="A38" s="1"/>
      <c r="B38" s="1"/>
      <c r="C38" s="38" t="s">
        <v>69</v>
      </c>
      <c r="D38" s="99">
        <f>SUMIF(C2:C30,C38,D2:D30)</f>
        <v>3428949</v>
      </c>
    </row>
    <row r="39" spans="1:4" ht="15.5" x14ac:dyDescent="0.35">
      <c r="A39" s="1"/>
      <c r="B39" s="1"/>
      <c r="C39" s="97" t="s">
        <v>238</v>
      </c>
      <c r="D39" s="99">
        <f>SUMIF(C2:C30,C39,D2:D30)</f>
        <v>44073000</v>
      </c>
    </row>
    <row r="40" spans="1:4" x14ac:dyDescent="0.35">
      <c r="A40" s="1"/>
      <c r="B40" s="1"/>
      <c r="C40" s="101" t="s">
        <v>51</v>
      </c>
      <c r="D40" s="104">
        <f>SUMIF(C2:C30,C40,D2:D30)</f>
        <v>10600000</v>
      </c>
    </row>
    <row r="41" spans="1:4" x14ac:dyDescent="0.35">
      <c r="A41" s="1"/>
      <c r="B41" s="1"/>
      <c r="C41" s="103" t="s">
        <v>242</v>
      </c>
      <c r="D41" s="99">
        <f>SUM(D36:D40)</f>
        <v>70556949</v>
      </c>
    </row>
    <row r="42" spans="1:4" x14ac:dyDescent="0.35">
      <c r="A42" s="1"/>
      <c r="B42" s="1"/>
      <c r="C42" s="1"/>
      <c r="D42" s="1"/>
    </row>
    <row r="43" spans="1:4" x14ac:dyDescent="0.35">
      <c r="A43" s="1"/>
      <c r="B43" s="1"/>
      <c r="C43" s="1"/>
      <c r="D43" s="1"/>
    </row>
  </sheetData>
  <pageMargins left="0.7" right="0.7" top="0.75" bottom="0.75" header="0.3" footer="0.3"/>
  <pageSetup fitToHeight="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55" workbookViewId="0">
      <selection activeCell="A25" sqref="A1:XFD1048576"/>
    </sheetView>
  </sheetViews>
  <sheetFormatPr defaultRowHeight="14.5" x14ac:dyDescent="0.35"/>
  <cols>
    <col min="1" max="1" width="5.54296875" style="10" customWidth="1"/>
    <col min="2" max="2" width="49" style="11" customWidth="1"/>
    <col min="3" max="3" width="21.54296875" style="11" customWidth="1"/>
    <col min="4" max="4" width="20.7265625" customWidth="1"/>
    <col min="5" max="5" width="0.81640625" hidden="1" customWidth="1"/>
  </cols>
  <sheetData>
    <row r="1" spans="1:5" ht="31.5" customHeight="1" thickBot="1" x14ac:dyDescent="0.3">
      <c r="A1" s="39" t="s">
        <v>222</v>
      </c>
      <c r="B1" s="2" t="s">
        <v>236</v>
      </c>
      <c r="C1" s="72" t="s">
        <v>0</v>
      </c>
      <c r="D1" s="71" t="s">
        <v>131</v>
      </c>
      <c r="E1" s="58" t="s">
        <v>132</v>
      </c>
    </row>
    <row r="2" spans="1:5" ht="20.25" customHeight="1" x14ac:dyDescent="0.25">
      <c r="A2" s="45">
        <v>1</v>
      </c>
      <c r="B2" s="14" t="s">
        <v>133</v>
      </c>
      <c r="C2" s="15" t="s">
        <v>238</v>
      </c>
      <c r="D2" s="64">
        <v>21897795</v>
      </c>
      <c r="E2" s="59" t="s">
        <v>134</v>
      </c>
    </row>
    <row r="3" spans="1:5" s="13" customFormat="1" ht="15.75" x14ac:dyDescent="0.25">
      <c r="A3" s="45">
        <v>2</v>
      </c>
      <c r="B3" s="84" t="s">
        <v>135</v>
      </c>
      <c r="C3" s="85" t="s">
        <v>234</v>
      </c>
      <c r="D3" s="86">
        <v>290000</v>
      </c>
      <c r="E3" s="60"/>
    </row>
    <row r="4" spans="1:5" s="13" customFormat="1" ht="15.75" x14ac:dyDescent="0.25">
      <c r="A4" s="45">
        <v>3</v>
      </c>
      <c r="B4" s="87" t="s">
        <v>136</v>
      </c>
      <c r="C4" s="85" t="s">
        <v>234</v>
      </c>
      <c r="D4" s="64">
        <v>80000</v>
      </c>
      <c r="E4" s="60"/>
    </row>
    <row r="5" spans="1:5" s="13" customFormat="1" ht="15.75" x14ac:dyDescent="0.25">
      <c r="A5" s="45">
        <v>4</v>
      </c>
      <c r="B5" s="87" t="s">
        <v>137</v>
      </c>
      <c r="C5" s="85" t="s">
        <v>234</v>
      </c>
      <c r="D5" s="64">
        <v>95000</v>
      </c>
      <c r="E5" s="60"/>
    </row>
    <row r="6" spans="1:5" ht="15.75" x14ac:dyDescent="0.25">
      <c r="A6" s="45">
        <v>5</v>
      </c>
      <c r="B6" s="88" t="s">
        <v>138</v>
      </c>
      <c r="C6" s="85" t="s">
        <v>234</v>
      </c>
      <c r="D6" s="64">
        <v>320000</v>
      </c>
      <c r="E6" s="60"/>
    </row>
    <row r="7" spans="1:5" ht="15.75" x14ac:dyDescent="0.25">
      <c r="A7" s="45">
        <v>6</v>
      </c>
      <c r="B7" s="88" t="s">
        <v>139</v>
      </c>
      <c r="C7" s="85" t="s">
        <v>234</v>
      </c>
      <c r="D7" s="64">
        <v>175000</v>
      </c>
      <c r="E7" s="60"/>
    </row>
    <row r="8" spans="1:5" ht="15.75" x14ac:dyDescent="0.25">
      <c r="A8" s="45">
        <v>7</v>
      </c>
      <c r="B8" s="88" t="s">
        <v>140</v>
      </c>
      <c r="C8" s="85" t="s">
        <v>234</v>
      </c>
      <c r="D8" s="64">
        <v>35000</v>
      </c>
      <c r="E8" s="60"/>
    </row>
    <row r="9" spans="1:5" ht="15.75" x14ac:dyDescent="0.25">
      <c r="A9" s="45">
        <v>8</v>
      </c>
      <c r="B9" s="87" t="s">
        <v>141</v>
      </c>
      <c r="C9" s="15" t="s">
        <v>238</v>
      </c>
      <c r="D9" s="64">
        <v>1500000</v>
      </c>
      <c r="E9" s="60"/>
    </row>
    <row r="10" spans="1:5" ht="15.75" x14ac:dyDescent="0.25">
      <c r="A10" s="45">
        <v>9</v>
      </c>
      <c r="B10" s="89" t="s">
        <v>142</v>
      </c>
      <c r="C10" s="85" t="s">
        <v>234</v>
      </c>
      <c r="D10" s="64">
        <v>35000</v>
      </c>
      <c r="E10" s="60"/>
    </row>
    <row r="11" spans="1:5" ht="15.75" x14ac:dyDescent="0.25">
      <c r="A11" s="45">
        <v>10</v>
      </c>
      <c r="B11" s="89" t="s">
        <v>143</v>
      </c>
      <c r="C11" s="15" t="s">
        <v>238</v>
      </c>
      <c r="D11" s="64">
        <v>1500000</v>
      </c>
      <c r="E11" s="60"/>
    </row>
    <row r="12" spans="1:5" ht="18" customHeight="1" x14ac:dyDescent="0.25">
      <c r="A12" s="45">
        <v>11</v>
      </c>
      <c r="B12" s="14" t="s">
        <v>144</v>
      </c>
      <c r="C12" s="15" t="s">
        <v>238</v>
      </c>
      <c r="D12" s="64">
        <v>20911551</v>
      </c>
      <c r="E12" s="59" t="s">
        <v>145</v>
      </c>
    </row>
    <row r="13" spans="1:5" ht="15.75" customHeight="1" x14ac:dyDescent="0.25">
      <c r="A13" s="46">
        <v>12</v>
      </c>
      <c r="B13" s="14" t="s">
        <v>146</v>
      </c>
      <c r="C13" s="15" t="s">
        <v>69</v>
      </c>
      <c r="D13" s="64">
        <v>280000</v>
      </c>
      <c r="E13" s="61" t="s">
        <v>147</v>
      </c>
    </row>
    <row r="14" spans="1:5" ht="15.75" x14ac:dyDescent="0.25">
      <c r="A14" s="46">
        <v>13</v>
      </c>
      <c r="B14" s="89" t="s">
        <v>148</v>
      </c>
      <c r="C14" s="85" t="s">
        <v>234</v>
      </c>
      <c r="D14" s="64">
        <v>490000</v>
      </c>
      <c r="E14" s="62"/>
    </row>
    <row r="15" spans="1:5" ht="15.75" x14ac:dyDescent="0.25">
      <c r="A15" s="46">
        <v>14</v>
      </c>
      <c r="B15" s="88" t="s">
        <v>149</v>
      </c>
      <c r="C15" s="85" t="s">
        <v>234</v>
      </c>
      <c r="D15" s="64">
        <v>720000</v>
      </c>
      <c r="E15" s="63"/>
    </row>
    <row r="16" spans="1:5" ht="15.75" x14ac:dyDescent="0.25">
      <c r="A16" s="46">
        <v>15</v>
      </c>
      <c r="B16" s="89" t="s">
        <v>150</v>
      </c>
      <c r="C16" s="85" t="s">
        <v>234</v>
      </c>
      <c r="D16" s="64">
        <v>265000</v>
      </c>
      <c r="E16" s="63"/>
    </row>
    <row r="17" spans="1:5" ht="15.75" x14ac:dyDescent="0.25">
      <c r="A17" s="46">
        <v>16</v>
      </c>
      <c r="B17" s="89" t="s">
        <v>151</v>
      </c>
      <c r="C17" s="85" t="s">
        <v>234</v>
      </c>
      <c r="D17" s="64">
        <v>320000</v>
      </c>
      <c r="E17" s="63"/>
    </row>
    <row r="18" spans="1:5" ht="19.5" customHeight="1" x14ac:dyDescent="0.25">
      <c r="A18" s="46">
        <v>17</v>
      </c>
      <c r="B18" s="25" t="s">
        <v>152</v>
      </c>
      <c r="C18" s="15" t="s">
        <v>238</v>
      </c>
      <c r="D18" s="64">
        <v>800000</v>
      </c>
      <c r="E18" s="59" t="s">
        <v>147</v>
      </c>
    </row>
    <row r="19" spans="1:5" ht="18" customHeight="1" x14ac:dyDescent="0.25">
      <c r="A19" s="46">
        <v>18</v>
      </c>
      <c r="B19" s="89" t="s">
        <v>153</v>
      </c>
      <c r="C19" s="15" t="s">
        <v>238</v>
      </c>
      <c r="D19" s="64">
        <v>13097551</v>
      </c>
      <c r="E19" s="59" t="s">
        <v>154</v>
      </c>
    </row>
    <row r="20" spans="1:5" ht="18.75" customHeight="1" x14ac:dyDescent="0.25">
      <c r="A20" s="46">
        <v>19</v>
      </c>
      <c r="B20" s="89" t="s">
        <v>155</v>
      </c>
      <c r="C20" s="15" t="s">
        <v>238</v>
      </c>
      <c r="D20" s="64">
        <v>28292653</v>
      </c>
      <c r="E20" s="59" t="s">
        <v>154</v>
      </c>
    </row>
    <row r="21" spans="1:5" ht="15.75" x14ac:dyDescent="0.25">
      <c r="A21" s="46">
        <v>20</v>
      </c>
      <c r="B21" s="90" t="s">
        <v>156</v>
      </c>
      <c r="C21" s="85" t="s">
        <v>234</v>
      </c>
      <c r="D21" s="64">
        <v>250000</v>
      </c>
      <c r="E21" s="62"/>
    </row>
    <row r="22" spans="1:5" ht="15.75" x14ac:dyDescent="0.25">
      <c r="A22" s="46">
        <v>21</v>
      </c>
      <c r="B22" s="90" t="s">
        <v>157</v>
      </c>
      <c r="C22" s="85" t="s">
        <v>234</v>
      </c>
      <c r="D22" s="64">
        <v>40000</v>
      </c>
      <c r="E22" s="62"/>
    </row>
    <row r="23" spans="1:5" ht="15.75" x14ac:dyDescent="0.25">
      <c r="A23" s="46">
        <v>22</v>
      </c>
      <c r="B23" s="16" t="s">
        <v>158</v>
      </c>
      <c r="C23" s="85" t="s">
        <v>234</v>
      </c>
      <c r="D23" s="65">
        <v>20000</v>
      </c>
      <c r="E23" s="62"/>
    </row>
    <row r="24" spans="1:5" ht="15.75" x14ac:dyDescent="0.25">
      <c r="A24" s="46">
        <v>23</v>
      </c>
      <c r="B24" s="16" t="s">
        <v>159</v>
      </c>
      <c r="C24" s="15" t="s">
        <v>238</v>
      </c>
      <c r="D24" s="65">
        <v>3000000</v>
      </c>
      <c r="E24" s="62"/>
    </row>
    <row r="25" spans="1:5" ht="15.75" x14ac:dyDescent="0.25">
      <c r="A25" s="46">
        <v>24</v>
      </c>
      <c r="B25" s="18" t="s">
        <v>160</v>
      </c>
      <c r="C25" s="85" t="s">
        <v>234</v>
      </c>
      <c r="D25" s="65">
        <v>324000</v>
      </c>
      <c r="E25" s="62"/>
    </row>
    <row r="26" spans="1:5" ht="19.5" customHeight="1" x14ac:dyDescent="0.25">
      <c r="A26" s="46">
        <v>25</v>
      </c>
      <c r="B26" s="18" t="s">
        <v>161</v>
      </c>
      <c r="C26" s="85" t="s">
        <v>234</v>
      </c>
      <c r="D26" s="65">
        <v>375000</v>
      </c>
      <c r="E26" s="62"/>
    </row>
    <row r="27" spans="1:5" ht="15.75" x14ac:dyDescent="0.25">
      <c r="A27" s="46">
        <v>26</v>
      </c>
      <c r="B27" s="16" t="s">
        <v>162</v>
      </c>
      <c r="C27" s="15" t="s">
        <v>238</v>
      </c>
      <c r="D27" s="65">
        <v>8150000</v>
      </c>
      <c r="E27" s="62"/>
    </row>
    <row r="28" spans="1:5" ht="15.75" x14ac:dyDescent="0.25">
      <c r="A28" s="46">
        <v>27</v>
      </c>
      <c r="B28" s="18" t="s">
        <v>163</v>
      </c>
      <c r="C28" s="85" t="s">
        <v>234</v>
      </c>
      <c r="D28" s="65">
        <v>275000</v>
      </c>
      <c r="E28" s="62"/>
    </row>
    <row r="29" spans="1:5" ht="15.75" x14ac:dyDescent="0.25">
      <c r="A29" s="46">
        <v>28</v>
      </c>
      <c r="B29" s="20" t="s">
        <v>164</v>
      </c>
      <c r="C29" s="85" t="s">
        <v>234</v>
      </c>
      <c r="D29" s="65">
        <v>90000</v>
      </c>
      <c r="E29" s="62"/>
    </row>
    <row r="30" spans="1:5" ht="15.65" x14ac:dyDescent="0.35">
      <c r="A30" s="46">
        <v>29</v>
      </c>
      <c r="B30" s="21" t="s">
        <v>165</v>
      </c>
      <c r="C30" s="85" t="s">
        <v>234</v>
      </c>
      <c r="D30" s="65">
        <v>400000</v>
      </c>
      <c r="E30" s="62"/>
    </row>
    <row r="31" spans="1:5" ht="15.65" x14ac:dyDescent="0.35">
      <c r="A31" s="46">
        <v>30</v>
      </c>
      <c r="B31" s="20" t="s">
        <v>166</v>
      </c>
      <c r="C31" s="85" t="s">
        <v>234</v>
      </c>
      <c r="D31" s="65">
        <v>2800000</v>
      </c>
      <c r="E31" s="62"/>
    </row>
    <row r="32" spans="1:5" ht="15.65" x14ac:dyDescent="0.35">
      <c r="A32" s="46">
        <v>31</v>
      </c>
      <c r="B32" s="16" t="s">
        <v>167</v>
      </c>
      <c r="C32" s="19" t="s">
        <v>51</v>
      </c>
      <c r="D32" s="65">
        <v>400000</v>
      </c>
      <c r="E32" s="62"/>
    </row>
    <row r="33" spans="1:5" ht="15.65" x14ac:dyDescent="0.35">
      <c r="A33" s="46">
        <v>32</v>
      </c>
      <c r="B33" s="22" t="s">
        <v>168</v>
      </c>
      <c r="C33" s="85" t="s">
        <v>234</v>
      </c>
      <c r="D33" s="65">
        <v>130000</v>
      </c>
      <c r="E33" s="62"/>
    </row>
    <row r="34" spans="1:5" ht="15.65" x14ac:dyDescent="0.35">
      <c r="A34" s="46">
        <v>33</v>
      </c>
      <c r="B34" s="21" t="s">
        <v>169</v>
      </c>
      <c r="C34" s="85" t="s">
        <v>234</v>
      </c>
      <c r="D34" s="65">
        <v>16000</v>
      </c>
      <c r="E34" s="62"/>
    </row>
    <row r="35" spans="1:5" ht="15.65" x14ac:dyDescent="0.35">
      <c r="A35" s="46">
        <v>34</v>
      </c>
      <c r="B35" s="21" t="s">
        <v>170</v>
      </c>
      <c r="C35" s="85" t="s">
        <v>234</v>
      </c>
      <c r="D35" s="65">
        <v>150000</v>
      </c>
      <c r="E35" s="62"/>
    </row>
    <row r="36" spans="1:5" ht="31" x14ac:dyDescent="0.35">
      <c r="A36" s="46">
        <v>35</v>
      </c>
      <c r="B36" s="18" t="s">
        <v>171</v>
      </c>
      <c r="C36" s="85" t="s">
        <v>234</v>
      </c>
      <c r="D36" s="65">
        <v>35000</v>
      </c>
      <c r="E36" s="62"/>
    </row>
    <row r="37" spans="1:5" ht="18.75" customHeight="1" x14ac:dyDescent="0.25">
      <c r="A37" s="46">
        <v>36</v>
      </c>
      <c r="B37" s="16" t="s">
        <v>172</v>
      </c>
      <c r="C37" s="85" t="s">
        <v>234</v>
      </c>
      <c r="D37" s="64">
        <v>500000</v>
      </c>
      <c r="E37" s="62" t="s">
        <v>173</v>
      </c>
    </row>
    <row r="38" spans="1:5" ht="15.75" x14ac:dyDescent="0.25">
      <c r="A38" s="46">
        <v>37</v>
      </c>
      <c r="B38" s="16" t="s">
        <v>174</v>
      </c>
      <c r="C38" s="15" t="s">
        <v>238</v>
      </c>
      <c r="D38" s="65">
        <v>1150000</v>
      </c>
      <c r="E38" s="62"/>
    </row>
    <row r="39" spans="1:5" ht="15.75" x14ac:dyDescent="0.25">
      <c r="A39" s="46">
        <v>38</v>
      </c>
      <c r="B39" s="16" t="s">
        <v>175</v>
      </c>
      <c r="C39" s="19" t="s">
        <v>122</v>
      </c>
      <c r="D39" s="65">
        <v>15500</v>
      </c>
      <c r="E39" s="62"/>
    </row>
    <row r="40" spans="1:5" s="13" customFormat="1" ht="15.75" x14ac:dyDescent="0.25">
      <c r="A40" s="45">
        <v>39</v>
      </c>
      <c r="B40" s="89" t="s">
        <v>198</v>
      </c>
      <c r="C40" s="15" t="s">
        <v>238</v>
      </c>
      <c r="D40" s="64">
        <v>3580000</v>
      </c>
      <c r="E40" s="93"/>
    </row>
    <row r="41" spans="1:5" ht="15.75" x14ac:dyDescent="0.25">
      <c r="A41" s="46">
        <v>40</v>
      </c>
      <c r="B41" s="20" t="s">
        <v>176</v>
      </c>
      <c r="C41" s="15" t="s">
        <v>238</v>
      </c>
      <c r="D41" s="65">
        <v>1100000</v>
      </c>
      <c r="E41" s="62"/>
    </row>
    <row r="42" spans="1:5" ht="15.75" x14ac:dyDescent="0.25">
      <c r="A42" s="46">
        <v>41</v>
      </c>
      <c r="B42" s="21" t="s">
        <v>177</v>
      </c>
      <c r="C42" s="17" t="s">
        <v>51</v>
      </c>
      <c r="D42" s="65">
        <v>130000</v>
      </c>
      <c r="E42" s="62"/>
    </row>
    <row r="43" spans="1:5" ht="15.75" x14ac:dyDescent="0.25">
      <c r="A43" s="46">
        <v>42</v>
      </c>
      <c r="B43" s="89" t="s">
        <v>178</v>
      </c>
      <c r="C43" s="91" t="s">
        <v>51</v>
      </c>
      <c r="D43" s="64">
        <v>250000</v>
      </c>
      <c r="E43" s="62"/>
    </row>
    <row r="44" spans="1:5" ht="31.5" x14ac:dyDescent="0.25">
      <c r="A44" s="46">
        <v>43</v>
      </c>
      <c r="B44" s="90" t="s">
        <v>179</v>
      </c>
      <c r="C44" s="85" t="s">
        <v>234</v>
      </c>
      <c r="D44" s="64">
        <v>15000</v>
      </c>
      <c r="E44" s="62"/>
    </row>
    <row r="45" spans="1:5" ht="15.75" x14ac:dyDescent="0.25">
      <c r="A45" s="46">
        <v>44</v>
      </c>
      <c r="B45" s="88" t="s">
        <v>180</v>
      </c>
      <c r="C45" s="85" t="s">
        <v>234</v>
      </c>
      <c r="D45" s="64">
        <v>430000</v>
      </c>
      <c r="E45" s="62"/>
    </row>
    <row r="46" spans="1:5" ht="15.75" x14ac:dyDescent="0.25">
      <c r="A46" s="46">
        <v>45</v>
      </c>
      <c r="B46" s="88" t="s">
        <v>181</v>
      </c>
      <c r="C46" s="85" t="s">
        <v>234</v>
      </c>
      <c r="D46" s="64">
        <v>250000</v>
      </c>
      <c r="E46" s="62"/>
    </row>
    <row r="47" spans="1:5" ht="15.75" x14ac:dyDescent="0.25">
      <c r="A47" s="45">
        <v>46</v>
      </c>
      <c r="B47" s="88" t="s">
        <v>182</v>
      </c>
      <c r="C47" s="85" t="s">
        <v>234</v>
      </c>
      <c r="D47" s="64">
        <v>250000</v>
      </c>
      <c r="E47" s="62"/>
    </row>
    <row r="48" spans="1:5" ht="15.75" x14ac:dyDescent="0.25">
      <c r="A48" s="46">
        <v>47</v>
      </c>
      <c r="B48" s="89" t="s">
        <v>183</v>
      </c>
      <c r="C48" s="85" t="s">
        <v>234</v>
      </c>
      <c r="D48" s="64">
        <v>100000</v>
      </c>
      <c r="E48" s="62"/>
    </row>
    <row r="49" spans="1:5" ht="15.75" x14ac:dyDescent="0.25">
      <c r="A49" s="46">
        <v>48</v>
      </c>
      <c r="B49" s="89" t="s">
        <v>184</v>
      </c>
      <c r="C49" s="85" t="s">
        <v>234</v>
      </c>
      <c r="D49" s="64">
        <v>100000</v>
      </c>
      <c r="E49" s="62"/>
    </row>
    <row r="50" spans="1:5" ht="17.25" customHeight="1" x14ac:dyDescent="0.25">
      <c r="A50" s="46">
        <v>49</v>
      </c>
      <c r="B50" s="89" t="s">
        <v>185</v>
      </c>
      <c r="C50" s="15" t="s">
        <v>238</v>
      </c>
      <c r="D50" s="64">
        <v>8546000</v>
      </c>
      <c r="E50" s="59" t="s">
        <v>145</v>
      </c>
    </row>
    <row r="51" spans="1:5" ht="15.75" x14ac:dyDescent="0.25">
      <c r="A51" s="46">
        <v>50</v>
      </c>
      <c r="B51" s="89" t="s">
        <v>186</v>
      </c>
      <c r="C51" s="85" t="s">
        <v>234</v>
      </c>
      <c r="D51" s="64">
        <v>40000</v>
      </c>
      <c r="E51" s="62"/>
    </row>
    <row r="52" spans="1:5" ht="15.75" x14ac:dyDescent="0.25">
      <c r="A52" s="46">
        <v>51</v>
      </c>
      <c r="B52" s="89" t="s">
        <v>187</v>
      </c>
      <c r="C52" s="85" t="s">
        <v>234</v>
      </c>
      <c r="D52" s="64">
        <v>900000</v>
      </c>
      <c r="E52" s="62"/>
    </row>
    <row r="53" spans="1:5" ht="15.75" x14ac:dyDescent="0.25">
      <c r="A53" s="46">
        <v>52</v>
      </c>
      <c r="B53" s="16" t="s">
        <v>188</v>
      </c>
      <c r="C53" s="91" t="s">
        <v>51</v>
      </c>
      <c r="D53" s="65">
        <v>900000</v>
      </c>
      <c r="E53" s="62"/>
    </row>
    <row r="54" spans="1:5" ht="15.75" x14ac:dyDescent="0.25">
      <c r="A54" s="45">
        <v>53</v>
      </c>
      <c r="B54" s="24" t="s">
        <v>189</v>
      </c>
      <c r="C54" s="85" t="s">
        <v>234</v>
      </c>
      <c r="D54" s="65">
        <v>36000</v>
      </c>
      <c r="E54" s="62"/>
    </row>
    <row r="55" spans="1:5" ht="15.75" x14ac:dyDescent="0.25">
      <c r="A55" s="46">
        <v>54</v>
      </c>
      <c r="B55" s="20" t="s">
        <v>190</v>
      </c>
      <c r="C55" s="91" t="s">
        <v>51</v>
      </c>
      <c r="D55" s="65">
        <v>34000</v>
      </c>
      <c r="E55" s="62"/>
    </row>
    <row r="56" spans="1:5" ht="15.75" x14ac:dyDescent="0.25">
      <c r="A56" s="46">
        <v>55</v>
      </c>
      <c r="B56" s="20" t="s">
        <v>191</v>
      </c>
      <c r="C56" s="85" t="s">
        <v>234</v>
      </c>
      <c r="D56" s="65">
        <v>250000</v>
      </c>
      <c r="E56" s="62"/>
    </row>
    <row r="57" spans="1:5" ht="15.75" x14ac:dyDescent="0.25">
      <c r="A57" s="46">
        <v>56</v>
      </c>
      <c r="B57" s="88" t="s">
        <v>192</v>
      </c>
      <c r="C57" s="85" t="s">
        <v>234</v>
      </c>
      <c r="D57" s="64">
        <v>25000</v>
      </c>
      <c r="E57" s="62"/>
    </row>
    <row r="58" spans="1:5" ht="15.75" x14ac:dyDescent="0.25">
      <c r="A58" s="46">
        <v>57</v>
      </c>
      <c r="B58" s="88" t="s">
        <v>193</v>
      </c>
      <c r="C58" s="85" t="s">
        <v>234</v>
      </c>
      <c r="D58" s="64">
        <v>45000</v>
      </c>
      <c r="E58" s="62"/>
    </row>
    <row r="59" spans="1:5" ht="15.75" x14ac:dyDescent="0.25">
      <c r="A59" s="46">
        <v>58</v>
      </c>
      <c r="B59" s="84" t="s">
        <v>194</v>
      </c>
      <c r="C59" s="85" t="s">
        <v>234</v>
      </c>
      <c r="D59" s="64">
        <v>30000</v>
      </c>
      <c r="E59" s="62"/>
    </row>
    <row r="60" spans="1:5" ht="19.5" customHeight="1" x14ac:dyDescent="0.25">
      <c r="A60" s="46">
        <v>59</v>
      </c>
      <c r="B60" s="89" t="s">
        <v>195</v>
      </c>
      <c r="C60" s="15" t="s">
        <v>238</v>
      </c>
      <c r="D60" s="64">
        <v>7242000</v>
      </c>
      <c r="E60" s="59" t="s">
        <v>196</v>
      </c>
    </row>
    <row r="61" spans="1:5" ht="15.75" x14ac:dyDescent="0.25">
      <c r="A61" s="45">
        <v>60</v>
      </c>
      <c r="B61" s="16" t="s">
        <v>197</v>
      </c>
      <c r="C61" s="85" t="s">
        <v>234</v>
      </c>
      <c r="D61" s="65">
        <v>10850</v>
      </c>
      <c r="E61" s="62"/>
    </row>
    <row r="62" spans="1:5" s="13" customFormat="1" ht="15.75" x14ac:dyDescent="0.25">
      <c r="A62" s="46">
        <v>61</v>
      </c>
      <c r="B62" s="89" t="s">
        <v>241</v>
      </c>
      <c r="C62" s="91" t="s">
        <v>51</v>
      </c>
      <c r="D62" s="64">
        <v>6000000</v>
      </c>
      <c r="E62" s="93"/>
    </row>
    <row r="63" spans="1:5" ht="15.75" x14ac:dyDescent="0.25">
      <c r="A63" s="46">
        <v>62</v>
      </c>
      <c r="B63" s="16" t="s">
        <v>199</v>
      </c>
      <c r="C63" s="85" t="s">
        <v>234</v>
      </c>
      <c r="D63" s="65">
        <v>110000</v>
      </c>
      <c r="E63" s="62"/>
    </row>
    <row r="64" spans="1:5" ht="15.75" x14ac:dyDescent="0.25">
      <c r="A64" s="46">
        <v>63</v>
      </c>
      <c r="B64" s="23" t="s">
        <v>200</v>
      </c>
      <c r="C64" s="85" t="s">
        <v>234</v>
      </c>
      <c r="D64" s="65">
        <v>31000</v>
      </c>
      <c r="E64" s="62"/>
    </row>
    <row r="65" spans="1:7" ht="15.75" x14ac:dyDescent="0.25">
      <c r="A65" s="46">
        <v>64</v>
      </c>
      <c r="B65" s="89" t="s">
        <v>201</v>
      </c>
      <c r="C65" s="85" t="s">
        <v>234</v>
      </c>
      <c r="D65" s="64">
        <v>25000</v>
      </c>
      <c r="E65" s="62"/>
    </row>
    <row r="66" spans="1:7" ht="18" customHeight="1" x14ac:dyDescent="0.25">
      <c r="A66" s="46">
        <v>65</v>
      </c>
      <c r="B66" s="89" t="s">
        <v>202</v>
      </c>
      <c r="C66" s="15" t="s">
        <v>238</v>
      </c>
      <c r="D66" s="64">
        <v>12010000</v>
      </c>
      <c r="E66" s="59" t="s">
        <v>196</v>
      </c>
    </row>
    <row r="67" spans="1:7" ht="15.75" x14ac:dyDescent="0.25">
      <c r="A67" s="46">
        <v>66</v>
      </c>
      <c r="B67" s="89" t="s">
        <v>203</v>
      </c>
      <c r="C67" s="85" t="s">
        <v>234</v>
      </c>
      <c r="D67" s="64">
        <v>13000</v>
      </c>
      <c r="E67" s="62"/>
    </row>
    <row r="68" spans="1:7" ht="15.75" x14ac:dyDescent="0.25">
      <c r="A68" s="45">
        <v>67</v>
      </c>
      <c r="B68" s="89" t="s">
        <v>204</v>
      </c>
      <c r="C68" s="85" t="s">
        <v>234</v>
      </c>
      <c r="D68" s="64">
        <v>45000</v>
      </c>
      <c r="E68" s="62"/>
    </row>
    <row r="69" spans="1:7" ht="22.5" customHeight="1" x14ac:dyDescent="0.25">
      <c r="A69" s="46">
        <v>68</v>
      </c>
      <c r="B69" s="89" t="s">
        <v>205</v>
      </c>
      <c r="C69" s="15" t="s">
        <v>238</v>
      </c>
      <c r="D69" s="64">
        <v>2754000</v>
      </c>
      <c r="E69" s="59" t="s">
        <v>145</v>
      </c>
    </row>
    <row r="70" spans="1:7" ht="15.75" x14ac:dyDescent="0.25">
      <c r="A70" s="46">
        <v>69</v>
      </c>
      <c r="B70" s="84" t="s">
        <v>206</v>
      </c>
      <c r="C70" s="85" t="s">
        <v>234</v>
      </c>
      <c r="D70" s="64">
        <v>160000</v>
      </c>
      <c r="E70" s="62"/>
    </row>
    <row r="71" spans="1:7" ht="15.75" x14ac:dyDescent="0.25">
      <c r="A71" s="46">
        <v>70</v>
      </c>
      <c r="B71" s="84" t="s">
        <v>207</v>
      </c>
      <c r="C71" s="85" t="s">
        <v>234</v>
      </c>
      <c r="D71" s="64">
        <v>20000</v>
      </c>
      <c r="E71" s="62"/>
    </row>
    <row r="72" spans="1:7" ht="15.75" x14ac:dyDescent="0.25">
      <c r="A72" s="46">
        <v>71</v>
      </c>
      <c r="B72" s="89" t="s">
        <v>208</v>
      </c>
      <c r="C72" s="85" t="s">
        <v>234</v>
      </c>
      <c r="D72" s="64">
        <v>125000</v>
      </c>
      <c r="E72" s="62"/>
    </row>
    <row r="73" spans="1:7" ht="15.75" x14ac:dyDescent="0.25">
      <c r="A73" s="46">
        <v>72</v>
      </c>
      <c r="B73" s="89" t="s">
        <v>209</v>
      </c>
      <c r="C73" s="85" t="s">
        <v>234</v>
      </c>
      <c r="D73" s="64">
        <v>26000</v>
      </c>
      <c r="E73" s="62"/>
    </row>
    <row r="74" spans="1:7" ht="15.75" x14ac:dyDescent="0.25">
      <c r="A74" s="46">
        <v>73</v>
      </c>
      <c r="B74" s="89" t="s">
        <v>210</v>
      </c>
      <c r="C74" s="85" t="s">
        <v>234</v>
      </c>
      <c r="D74" s="64">
        <v>5000</v>
      </c>
      <c r="E74" s="62"/>
    </row>
    <row r="75" spans="1:7" ht="15.75" x14ac:dyDescent="0.25">
      <c r="A75" s="45">
        <v>74</v>
      </c>
      <c r="B75" s="88" t="s">
        <v>211</v>
      </c>
      <c r="C75" s="85" t="s">
        <v>234</v>
      </c>
      <c r="D75" s="64">
        <f>2500+500</f>
        <v>3000</v>
      </c>
      <c r="E75" s="62"/>
    </row>
    <row r="76" spans="1:7" ht="15.75" x14ac:dyDescent="0.25">
      <c r="A76" s="45"/>
      <c r="B76" s="92"/>
      <c r="C76" s="91"/>
      <c r="D76" s="64"/>
      <c r="E76" s="93"/>
      <c r="F76" s="13"/>
      <c r="G76" s="13"/>
    </row>
    <row r="77" spans="1:7" ht="16.5" thickBot="1" x14ac:dyDescent="0.3">
      <c r="A77" s="75"/>
      <c r="B77" s="76"/>
      <c r="C77" s="77"/>
      <c r="D77" s="78">
        <f>SUM(D2:D76)</f>
        <v>154815900</v>
      </c>
      <c r="E77" s="79"/>
      <c r="F77" s="13"/>
      <c r="G77" s="13"/>
    </row>
    <row r="78" spans="1:7" ht="15" x14ac:dyDescent="0.25">
      <c r="A78" s="94"/>
      <c r="B78" s="95"/>
      <c r="C78" s="95"/>
      <c r="D78" s="13"/>
      <c r="E78" s="13"/>
      <c r="F78" s="13"/>
      <c r="G78" s="13"/>
    </row>
    <row r="79" spans="1:7" ht="15" x14ac:dyDescent="0.25">
      <c r="A79" s="94"/>
      <c r="B79" s="95"/>
      <c r="C79" s="95"/>
      <c r="D79" s="13"/>
      <c r="E79" s="13"/>
      <c r="F79" s="13"/>
      <c r="G79" s="13"/>
    </row>
    <row r="80" spans="1:7" ht="15" x14ac:dyDescent="0.25">
      <c r="C80" s="11" t="s">
        <v>234</v>
      </c>
      <c r="D80" s="27">
        <f>SUMIF(C2:C75,C80,D2:E75)</f>
        <v>11274850</v>
      </c>
    </row>
    <row r="81" spans="3:4" customFormat="1" ht="15" x14ac:dyDescent="0.25">
      <c r="C81" s="11" t="s">
        <v>122</v>
      </c>
      <c r="D81" s="27">
        <f>SUMIF(C2:C75,C81,D2:D75)</f>
        <v>15500</v>
      </c>
    </row>
    <row r="82" spans="3:4" customFormat="1" ht="15" x14ac:dyDescent="0.25">
      <c r="C82" s="11" t="s">
        <v>69</v>
      </c>
      <c r="D82" s="27">
        <f>SUMIF(C2:C75,C82,D2:D75)</f>
        <v>280000</v>
      </c>
    </row>
    <row r="83" spans="3:4" customFormat="1" ht="15" x14ac:dyDescent="0.25">
      <c r="C83" s="11" t="s">
        <v>238</v>
      </c>
      <c r="D83" s="27">
        <f>SUMIF(C2:C75,C83,D2:D75)</f>
        <v>135531550</v>
      </c>
    </row>
    <row r="84" spans="3:4" customFormat="1" ht="15" x14ac:dyDescent="0.25">
      <c r="C84" s="102" t="s">
        <v>51</v>
      </c>
      <c r="D84" s="105">
        <f>SUMIF(C2:C75,C84,D2:D75)</f>
        <v>7714000</v>
      </c>
    </row>
    <row r="85" spans="3:4" customFormat="1" ht="15" x14ac:dyDescent="0.25">
      <c r="C85" s="103" t="s">
        <v>242</v>
      </c>
      <c r="D85" s="27">
        <f>SUM(D80:D84)</f>
        <v>154815900</v>
      </c>
    </row>
  </sheetData>
  <pageMargins left="0.5" right="0.5" top="0.75" bottom="0.75" header="0.3" footer="0.3"/>
  <pageSetup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Summary by Site</vt:lpstr>
      <vt:lpstr>Summary by Category</vt:lpstr>
      <vt:lpstr>BC Possible Bond Projects</vt:lpstr>
      <vt:lpstr>DO Possible Bond Projects</vt:lpstr>
      <vt:lpstr>CC Possible Bond Projects</vt:lpstr>
      <vt:lpstr>PC Possible Bond Projects</vt:lpstr>
      <vt:lpstr>'BC Possible Bond Projects'!Print_Area</vt:lpstr>
      <vt:lpstr>'CC Possible Bond Projects'!Print_Area</vt:lpstr>
      <vt:lpstr>'DO Possible Bond Projects'!Print_Area</vt:lpstr>
      <vt:lpstr>'PC Possible Bond Projects'!Print_Area</vt:lpstr>
      <vt:lpstr>'BC Possible Bond Projects'!Print_Titles</vt:lpstr>
      <vt:lpstr>'CC Possible Bond Projects'!Print_Titles</vt:lpstr>
      <vt:lpstr>'PC Possible Bond Projects'!Print_Titles</vt:lpstr>
    </vt:vector>
  </TitlesOfParts>
  <Company>KCCD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Cisneros</dc:creator>
  <cp:lastModifiedBy>Tom Burke</cp:lastModifiedBy>
  <cp:lastPrinted>2016-07-21T00:08:11Z</cp:lastPrinted>
  <dcterms:created xsi:type="dcterms:W3CDTF">2016-06-06T22:10:08Z</dcterms:created>
  <dcterms:modified xsi:type="dcterms:W3CDTF">2016-08-17T16:57:03Z</dcterms:modified>
</cp:coreProperties>
</file>